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6" i="1" l="1"/>
  <c r="O27" i="1"/>
  <c r="F77" i="1"/>
  <c r="F79" i="1"/>
  <c r="F78" i="1"/>
  <c r="AD79" i="1"/>
  <c r="AI79" i="1"/>
  <c r="AN79" i="1"/>
  <c r="AS79" i="1"/>
  <c r="AX79" i="1"/>
  <c r="AD78" i="1"/>
  <c r="AI78" i="1"/>
  <c r="AN78" i="1"/>
  <c r="AS78" i="1"/>
  <c r="AX78" i="1"/>
  <c r="Y78" i="1"/>
  <c r="AI81" i="1"/>
  <c r="AN81" i="1"/>
  <c r="AS81" i="1"/>
  <c r="AX81" i="1"/>
  <c r="G76" i="1"/>
  <c r="J76" i="1"/>
  <c r="K76" i="1"/>
  <c r="M76" i="1"/>
  <c r="N76" i="1"/>
  <c r="W76" i="1"/>
  <c r="X76" i="1"/>
  <c r="AA76" i="1"/>
  <c r="AB76" i="1"/>
  <c r="AC76" i="1"/>
  <c r="AF76" i="1"/>
  <c r="AG76" i="1"/>
  <c r="AH76" i="1"/>
  <c r="AI76" i="1"/>
  <c r="AK76" i="1"/>
  <c r="AL76" i="1"/>
  <c r="AM76" i="1"/>
  <c r="AN76" i="1"/>
  <c r="AP76" i="1"/>
  <c r="AQ76" i="1"/>
  <c r="AR76" i="1"/>
  <c r="AS76" i="1"/>
  <c r="AU76" i="1"/>
  <c r="AV76" i="1"/>
  <c r="AW76" i="1"/>
  <c r="AX76" i="1"/>
  <c r="AZ76" i="1"/>
  <c r="BA76" i="1"/>
  <c r="BB76" i="1"/>
  <c r="I72" i="1"/>
  <c r="I73" i="1"/>
  <c r="I74" i="1"/>
  <c r="I71" i="1"/>
  <c r="G72" i="1"/>
  <c r="G70" i="1" s="1"/>
  <c r="G71" i="1"/>
  <c r="F72" i="1"/>
  <c r="F70" i="1" s="1"/>
  <c r="F73" i="1"/>
  <c r="F74" i="1"/>
  <c r="F75" i="1"/>
  <c r="F71" i="1"/>
  <c r="I70" i="1"/>
  <c r="J70" i="1"/>
  <c r="K70" i="1"/>
  <c r="N70" i="1"/>
  <c r="Y45" i="1"/>
  <c r="Y31" i="1" s="1"/>
  <c r="AA45" i="1"/>
  <c r="AA31" i="1" s="1"/>
  <c r="AC45" i="1"/>
  <c r="AC31" i="1" s="1"/>
  <c r="AI70" i="1"/>
  <c r="AI45" i="1" s="1"/>
  <c r="AK70" i="1"/>
  <c r="AK45" i="1" s="1"/>
  <c r="AN70" i="1"/>
  <c r="AP70" i="1"/>
  <c r="AQ45" i="1"/>
  <c r="AQ31" i="1" s="1"/>
  <c r="AR70" i="1"/>
  <c r="I66" i="1"/>
  <c r="I67" i="1"/>
  <c r="I68" i="1"/>
  <c r="I65" i="1"/>
  <c r="G66" i="1"/>
  <c r="G64" i="1" s="1"/>
  <c r="G65" i="1"/>
  <c r="F66" i="1"/>
  <c r="F67" i="1"/>
  <c r="F68" i="1"/>
  <c r="F69" i="1"/>
  <c r="F65" i="1"/>
  <c r="F64" i="1" s="1"/>
  <c r="J64" i="1"/>
  <c r="K64" i="1"/>
  <c r="M64" i="1"/>
  <c r="N64" i="1"/>
  <c r="AL45" i="1"/>
  <c r="AL31" i="1" s="1"/>
  <c r="AP45" i="1"/>
  <c r="AX64" i="1"/>
  <c r="AX45" i="1" s="1"/>
  <c r="AZ64" i="1"/>
  <c r="BA64" i="1"/>
  <c r="BB64" i="1"/>
  <c r="BB45" i="1" s="1"/>
  <c r="BB31" i="1" s="1"/>
  <c r="I60" i="1"/>
  <c r="I58" i="1" s="1"/>
  <c r="I61" i="1"/>
  <c r="I62" i="1"/>
  <c r="I59" i="1"/>
  <c r="G62" i="1"/>
  <c r="G61" i="1"/>
  <c r="G60" i="1"/>
  <c r="G59" i="1"/>
  <c r="F60" i="1"/>
  <c r="F61" i="1"/>
  <c r="F62" i="1"/>
  <c r="F63" i="1"/>
  <c r="F59" i="1"/>
  <c r="J58" i="1"/>
  <c r="K58" i="1"/>
  <c r="M58" i="1"/>
  <c r="M45" i="1" s="1"/>
  <c r="M31" i="1" s="1"/>
  <c r="N58" i="1"/>
  <c r="AS58" i="1"/>
  <c r="AU58" i="1"/>
  <c r="AV58" i="1"/>
  <c r="AW58" i="1"/>
  <c r="F58" i="1"/>
  <c r="I54" i="1"/>
  <c r="I55" i="1"/>
  <c r="I56" i="1"/>
  <c r="I53" i="1"/>
  <c r="G54" i="1"/>
  <c r="G53" i="1"/>
  <c r="F54" i="1"/>
  <c r="F52" i="1" s="1"/>
  <c r="F55" i="1"/>
  <c r="F56" i="1"/>
  <c r="F57" i="1"/>
  <c r="F53" i="1"/>
  <c r="J52" i="1"/>
  <c r="K52" i="1"/>
  <c r="M52" i="1"/>
  <c r="N52" i="1"/>
  <c r="AD52" i="1"/>
  <c r="AF52" i="1"/>
  <c r="AI52" i="1"/>
  <c r="AK52" i="1"/>
  <c r="AL52" i="1"/>
  <c r="AM52" i="1"/>
  <c r="AN52" i="1"/>
  <c r="AP52" i="1"/>
  <c r="AQ52" i="1"/>
  <c r="AR52" i="1"/>
  <c r="I48" i="1"/>
  <c r="I49" i="1"/>
  <c r="I50" i="1"/>
  <c r="G50" i="1" s="1"/>
  <c r="I47" i="1"/>
  <c r="G49" i="1"/>
  <c r="G48" i="1"/>
  <c r="G47" i="1"/>
  <c r="F48" i="1"/>
  <c r="F49" i="1"/>
  <c r="F50" i="1"/>
  <c r="F51" i="1"/>
  <c r="F47" i="1"/>
  <c r="F46" i="1" s="1"/>
  <c r="I46" i="1"/>
  <c r="J46" i="1"/>
  <c r="K46" i="1"/>
  <c r="M46" i="1"/>
  <c r="N46" i="1"/>
  <c r="Y46" i="1"/>
  <c r="AA46" i="1"/>
  <c r="AB46" i="1"/>
  <c r="AC46" i="1"/>
  <c r="AD46" i="1"/>
  <c r="AF46" i="1"/>
  <c r="AI46" i="1"/>
  <c r="AK46" i="1"/>
  <c r="AL46" i="1"/>
  <c r="AM46" i="1"/>
  <c r="H45" i="1"/>
  <c r="K45" i="1"/>
  <c r="N45" i="1"/>
  <c r="N31" i="1" s="1"/>
  <c r="Z45" i="1"/>
  <c r="AB45" i="1"/>
  <c r="AB31" i="1" s="1"/>
  <c r="AD45" i="1"/>
  <c r="AF45" i="1"/>
  <c r="AF31" i="1" s="1"/>
  <c r="AM45" i="1"/>
  <c r="AM31" i="1" s="1"/>
  <c r="AN45" i="1"/>
  <c r="AR45" i="1"/>
  <c r="AR31" i="1" s="1"/>
  <c r="AS45" i="1"/>
  <c r="AU45" i="1"/>
  <c r="AV45" i="1"/>
  <c r="AV31" i="1" s="1"/>
  <c r="AW45" i="1"/>
  <c r="AZ45" i="1"/>
  <c r="BA45" i="1"/>
  <c r="AX38" i="1"/>
  <c r="AX41" i="1"/>
  <c r="AX43" i="1"/>
  <c r="AX36" i="1"/>
  <c r="AS43" i="1"/>
  <c r="AS41" i="1"/>
  <c r="AS32" i="1" s="1"/>
  <c r="AN39" i="1"/>
  <c r="AI34" i="1"/>
  <c r="AI32" i="1" s="1"/>
  <c r="AD42" i="1"/>
  <c r="AD40" i="1"/>
  <c r="T44" i="1"/>
  <c r="T35" i="1"/>
  <c r="T37" i="1"/>
  <c r="T33" i="1"/>
  <c r="I34" i="1"/>
  <c r="I35" i="1"/>
  <c r="I36" i="1"/>
  <c r="I37" i="1"/>
  <c r="I38" i="1"/>
  <c r="I39" i="1"/>
  <c r="I40" i="1"/>
  <c r="I41" i="1"/>
  <c r="I42" i="1"/>
  <c r="I43" i="1"/>
  <c r="I44" i="1"/>
  <c r="I33" i="1"/>
  <c r="G34" i="1"/>
  <c r="G35" i="1"/>
  <c r="G36" i="1"/>
  <c r="G37" i="1"/>
  <c r="G38" i="1"/>
  <c r="G39" i="1"/>
  <c r="G40" i="1"/>
  <c r="G41" i="1"/>
  <c r="G42" i="1"/>
  <c r="G43" i="1"/>
  <c r="G44" i="1"/>
  <c r="G33" i="1"/>
  <c r="J32" i="1"/>
  <c r="K32" i="1"/>
  <c r="V32" i="1"/>
  <c r="AD32" i="1"/>
  <c r="AD31" i="1" s="1"/>
  <c r="AF32" i="1"/>
  <c r="AK32" i="1"/>
  <c r="AN32" i="1"/>
  <c r="AP32" i="1"/>
  <c r="AU32" i="1"/>
  <c r="AW31" i="1"/>
  <c r="AX32" i="1"/>
  <c r="AZ32" i="1"/>
  <c r="BA31" i="1"/>
  <c r="F32" i="1"/>
  <c r="AZ31" i="1"/>
  <c r="N13" i="1"/>
  <c r="N12" i="1" s="1"/>
  <c r="M13" i="1"/>
  <c r="M12" i="1" s="1"/>
  <c r="G29" i="1"/>
  <c r="G30" i="1"/>
  <c r="G15" i="1"/>
  <c r="G13" i="1" s="1"/>
  <c r="G12" i="1" s="1"/>
  <c r="G16" i="1"/>
  <c r="G17" i="1"/>
  <c r="G18" i="1"/>
  <c r="G19" i="1"/>
  <c r="G20" i="1"/>
  <c r="G21" i="1"/>
  <c r="G22" i="1"/>
  <c r="G23" i="1"/>
  <c r="G24" i="1"/>
  <c r="G25" i="1"/>
  <c r="G26" i="1"/>
  <c r="G27" i="1"/>
  <c r="G14" i="1"/>
  <c r="AD15" i="1"/>
  <c r="AD16" i="1"/>
  <c r="AD19" i="1"/>
  <c r="AD20" i="1"/>
  <c r="AD22" i="1"/>
  <c r="AD25" i="1"/>
  <c r="AD26" i="1"/>
  <c r="AD30" i="1"/>
  <c r="AD14" i="1"/>
  <c r="Y15" i="1"/>
  <c r="Y16" i="1"/>
  <c r="Y19" i="1"/>
  <c r="Y20" i="1"/>
  <c r="Y22" i="1"/>
  <c r="Y25" i="1"/>
  <c r="Y26" i="1"/>
  <c r="Y14" i="1"/>
  <c r="T15" i="1"/>
  <c r="T16" i="1"/>
  <c r="T17" i="1"/>
  <c r="T19" i="1"/>
  <c r="T20" i="1"/>
  <c r="T21" i="1"/>
  <c r="T22" i="1"/>
  <c r="T24" i="1"/>
  <c r="T25" i="1"/>
  <c r="T29" i="1"/>
  <c r="T14" i="1"/>
  <c r="O15" i="1"/>
  <c r="O16" i="1"/>
  <c r="O17" i="1"/>
  <c r="O18" i="1"/>
  <c r="F18" i="1" s="1"/>
  <c r="O19" i="1"/>
  <c r="O20" i="1"/>
  <c r="O21" i="1"/>
  <c r="O22" i="1"/>
  <c r="F22" i="1" s="1"/>
  <c r="O23" i="1"/>
  <c r="O24" i="1"/>
  <c r="O25" i="1"/>
  <c r="O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0" i="1"/>
  <c r="I14" i="1"/>
  <c r="F20" i="1"/>
  <c r="F30" i="1"/>
  <c r="K12" i="1"/>
  <c r="Q13" i="1"/>
  <c r="Q12" i="1" s="1"/>
  <c r="Q76" i="1" s="1"/>
  <c r="V13" i="1"/>
  <c r="V12" i="1" s="1"/>
  <c r="W13" i="1"/>
  <c r="W12" i="1" s="1"/>
  <c r="X13" i="1"/>
  <c r="X12" i="1" s="1"/>
  <c r="AA13" i="1"/>
  <c r="AA12" i="1" s="1"/>
  <c r="AF13" i="1"/>
  <c r="AF12" i="1" s="1"/>
  <c r="AG13" i="1"/>
  <c r="AG12" i="1" s="1"/>
  <c r="AH13" i="1"/>
  <c r="AH12" i="1" s="1"/>
  <c r="J13" i="1"/>
  <c r="J12" i="1" s="1"/>
  <c r="K13" i="1"/>
  <c r="I64" i="1" l="1"/>
  <c r="J45" i="1"/>
  <c r="J31" i="1" s="1"/>
  <c r="AP31" i="1"/>
  <c r="AX31" i="1"/>
  <c r="G58" i="1"/>
  <c r="AU31" i="1"/>
  <c r="AS31" i="1"/>
  <c r="I52" i="1"/>
  <c r="G52" i="1"/>
  <c r="AK31" i="1"/>
  <c r="K31" i="1"/>
  <c r="AI31" i="1"/>
  <c r="F45" i="1"/>
  <c r="F31" i="1" s="1"/>
  <c r="V31" i="1"/>
  <c r="V76" i="1" s="1"/>
  <c r="G46" i="1"/>
  <c r="AN31" i="1"/>
  <c r="T32" i="1"/>
  <c r="T31" i="1" s="1"/>
  <c r="Y13" i="1"/>
  <c r="Y12" i="1" s="1"/>
  <c r="Y76" i="1" s="1"/>
  <c r="Y81" i="1" s="1"/>
  <c r="F24" i="1"/>
  <c r="F16" i="1"/>
  <c r="I32" i="1"/>
  <c r="G32" i="1"/>
  <c r="F29" i="1"/>
  <c r="I13" i="1"/>
  <c r="I12" i="1" s="1"/>
  <c r="I76" i="1" s="1"/>
  <c r="AD13" i="1"/>
  <c r="AD12" i="1" s="1"/>
  <c r="AD76" i="1" s="1"/>
  <c r="AD81" i="1" s="1"/>
  <c r="F27" i="1"/>
  <c r="F14" i="1"/>
  <c r="F25" i="1"/>
  <c r="F21" i="1"/>
  <c r="F17" i="1"/>
  <c r="F23" i="1"/>
  <c r="F19" i="1"/>
  <c r="F15" i="1"/>
  <c r="T13" i="1"/>
  <c r="T12" i="1" s="1"/>
  <c r="T76" i="1" s="1"/>
  <c r="T81" i="1" s="1"/>
  <c r="O13" i="1"/>
  <c r="O12" i="1" s="1"/>
  <c r="O76" i="1" s="1"/>
  <c r="O81" i="1" s="1"/>
  <c r="I45" i="1" l="1"/>
  <c r="I31" i="1" s="1"/>
  <c r="G45" i="1"/>
  <c r="G31" i="1" s="1"/>
  <c r="F13" i="1"/>
  <c r="F12" i="1" s="1"/>
  <c r="F76" i="1" s="1"/>
  <c r="F81" i="1" s="1"/>
</calcChain>
</file>

<file path=xl/sharedStrings.xml><?xml version="1.0" encoding="utf-8"?>
<sst xmlns="http://schemas.openxmlformats.org/spreadsheetml/2006/main" count="241" uniqueCount="183">
  <si>
    <t>Формы контроля</t>
  </si>
  <si>
    <t>Экзамены</t>
  </si>
  <si>
    <t>Дифференцированные зачеты</t>
  </si>
  <si>
    <t>Зачеты</t>
  </si>
  <si>
    <t>Учебная нагрузка обучающихся, час</t>
  </si>
  <si>
    <t>Объем образовательной программы (ОП)</t>
  </si>
  <si>
    <t>в том числе в форме практической подготовки</t>
  </si>
  <si>
    <t>самостоятельная работа</t>
  </si>
  <si>
    <t>Во взаимеодействии с преподавателем</t>
  </si>
  <si>
    <t>в том числе</t>
  </si>
  <si>
    <t>Теоретические занятия (урок, лекция, семинар)</t>
  </si>
  <si>
    <t>Лабораторные и практические занятия</t>
  </si>
  <si>
    <t>Выполнение курсовых проектов (работ)</t>
  </si>
  <si>
    <t>Курс 1</t>
  </si>
  <si>
    <t>2023/2024 уч. год</t>
  </si>
  <si>
    <t>Семестр 1</t>
  </si>
  <si>
    <t>Семестр 2</t>
  </si>
  <si>
    <t>17 нед.</t>
  </si>
  <si>
    <t>Объем ОП</t>
  </si>
  <si>
    <t>СР</t>
  </si>
  <si>
    <t>ВП</t>
  </si>
  <si>
    <t>ПА</t>
  </si>
  <si>
    <t>К</t>
  </si>
  <si>
    <t>Э</t>
  </si>
  <si>
    <t>Консультации</t>
  </si>
  <si>
    <t>Курс 2</t>
  </si>
  <si>
    <t>2024/2025 уч. год</t>
  </si>
  <si>
    <t>Семестр 3</t>
  </si>
  <si>
    <t xml:space="preserve">Семестр 4 </t>
  </si>
  <si>
    <t>Курс 3</t>
  </si>
  <si>
    <t>2025/2026 уч. год</t>
  </si>
  <si>
    <t>Семестр 5</t>
  </si>
  <si>
    <t xml:space="preserve">Семестр 6 </t>
  </si>
  <si>
    <t>Распределение по курсам и семестрам, час</t>
  </si>
  <si>
    <t>2026/2027 уч. год</t>
  </si>
  <si>
    <t>Семестр 7</t>
  </si>
  <si>
    <t>Семестр 8</t>
  </si>
  <si>
    <t>Индекс</t>
  </si>
  <si>
    <t>Наименование учебных
циклов, разделов,
дисциплин,
профессиональных модулей,
междисциплинарных курсов
(МДК), практик</t>
  </si>
  <si>
    <t>ОП</t>
  </si>
  <si>
    <t>ОБЩЕОБРАЗОВАТЕЛЬНАЯ ПОДГОТОВКА</t>
  </si>
  <si>
    <t>ОУД</t>
  </si>
  <si>
    <t>Общеобразовательные учебные дисциплины</t>
  </si>
  <si>
    <t xml:space="preserve">Русский язык </t>
  </si>
  <si>
    <t>Литература</t>
  </si>
  <si>
    <t>История</t>
  </si>
  <si>
    <t>Обществознание</t>
  </si>
  <si>
    <t>География</t>
  </si>
  <si>
    <t xml:space="preserve">Иностранный язык </t>
  </si>
  <si>
    <t>Математика</t>
  </si>
  <si>
    <t>Информатика</t>
  </si>
  <si>
    <t>Физическая культура/Адаптационная физическая культура</t>
  </si>
  <si>
    <t>Основы безопасности жизнедеятельности</t>
  </si>
  <si>
    <t>Физика</t>
  </si>
  <si>
    <t>Химия</t>
  </si>
  <si>
    <t>Биология</t>
  </si>
  <si>
    <t>ПП</t>
  </si>
  <si>
    <t>ПРОФЕССИОНАЛЬНАЯ ПОДГОТОВКА</t>
  </si>
  <si>
    <t>Индивидуальный проект</t>
  </si>
  <si>
    <t>Иностранный язык в профессиональной деятельности</t>
  </si>
  <si>
    <t>ОПЦ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</si>
  <si>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</si>
  <si>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</si>
  <si>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</si>
  <si>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</si>
  <si>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</si>
  <si>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</si>
  <si>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</si>
  <si>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</si>
  <si>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</si>
  <si>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Охрана труда</t>
  </si>
  <si>
    <t>ОП.09</t>
  </si>
  <si>
    <t>Безопасность жизнедеятельности</t>
  </si>
  <si>
    <t>ОП.10</t>
  </si>
  <si>
    <t>ОП. 11</t>
  </si>
  <si>
    <t>ПЦ</t>
  </si>
  <si>
    <t>Профессиональный цикл</t>
  </si>
  <si>
    <t>ПМ.01</t>
  </si>
  <si>
    <t>МДК.01.01</t>
  </si>
  <si>
    <t>МДК.01.02</t>
  </si>
  <si>
    <t>УП.01.01</t>
  </si>
  <si>
    <t>Учебная практика</t>
  </si>
  <si>
    <t>ПП.01.01</t>
  </si>
  <si>
    <t>Производственная практика (по профилю специальности)</t>
  </si>
  <si>
    <t>Экзамен квалификационный</t>
  </si>
  <si>
    <t>ПМ.02</t>
  </si>
  <si>
    <t>МДК.02.01</t>
  </si>
  <si>
    <t>МДК.02.02</t>
  </si>
  <si>
    <t>ПП.02.01</t>
  </si>
  <si>
    <t>ПМ.03</t>
  </si>
  <si>
    <t>МДК.03.01</t>
  </si>
  <si>
    <t>МДК.03.02</t>
  </si>
  <si>
    <t>ПП.03.01</t>
  </si>
  <si>
    <t>ПМ.04</t>
  </si>
  <si>
    <t>МДК.04.01</t>
  </si>
  <si>
    <t>УП.04.01</t>
  </si>
  <si>
    <t>ПП.04.01</t>
  </si>
  <si>
    <t>Квалификационный экзамен</t>
  </si>
  <si>
    <t>Всего часов во взаимодействии с преподавателем и самостоятельной работы</t>
  </si>
  <si>
    <t>П</t>
  </si>
  <si>
    <t>Практическая подготовка учебная и производственная практики (СВОД)</t>
  </si>
  <si>
    <t>УП.00</t>
  </si>
  <si>
    <t>ПП.00</t>
  </si>
  <si>
    <t>ГИА.00</t>
  </si>
  <si>
    <t>Государственная итоговая аттестация, включающая демонстрационный экзамен</t>
  </si>
  <si>
    <t>ОБЩИЙ ОБЪЕМ ОБРАЗОВАТЕЛЬНОЙ ПРОГРАММЫ</t>
  </si>
  <si>
    <t>Экв</t>
  </si>
  <si>
    <t>ДЗ</t>
  </si>
  <si>
    <t>З</t>
  </si>
  <si>
    <t>КР</t>
  </si>
  <si>
    <t xml:space="preserve">Экзаменов квалификационных по ПМ </t>
  </si>
  <si>
    <t>Курсовых работ (проектов)</t>
  </si>
  <si>
    <t xml:space="preserve">Трудоемкость образовательной программы </t>
  </si>
  <si>
    <t>Промежуточная аттестация (ПА)</t>
  </si>
  <si>
    <t>Основы микробиологии, физиологии питания, санитарии и гигиены</t>
  </si>
  <si>
    <t>Основы товароведения продовольственных товаров</t>
  </si>
  <si>
    <t>Техническое оснащение и организация рабочего места</t>
  </si>
  <si>
    <t>Экономические и правовые основы профессиональной деятельности</t>
  </si>
  <si>
    <t>Основы калькуляции и учета</t>
  </si>
  <si>
    <t>Организация приготовления, подготовки к реализации и хранения кулинарных полуфабрикатов</t>
  </si>
  <si>
    <t>Процессы приготовления, подготовки к реализации кулинарных полуфабрикатов</t>
  </si>
  <si>
    <t xml:space="preserve">Приготовление и подготовка к реализации полуфабрикатов для блюд, кулинарных
изделий разнообразного ассортимента
</t>
  </si>
  <si>
    <t>Приготовление, оформление и подготовка к реализации горячих блюд, кулинарных изделий, закусок разнообразного ассортимента</t>
  </si>
  <si>
    <t>Организация приготовления, подготовки к реализации и презентации горячих блюд, кулинарных изделий, закусок</t>
  </si>
  <si>
    <t>Процессы приготовления, подготовки к реализации и презентации горячих блюд, кулинарных изделий, закусок</t>
  </si>
  <si>
    <t>Приготовление, оформление и подготовка к реализации холодных блюд, кулинарных изделий, закусок разнообразного ассортимента</t>
  </si>
  <si>
    <t>Организация приготовления, подготовки к реализации и презентации холодных блюд, кулинарных изделий, закусок</t>
  </si>
  <si>
    <t>Процессы приготовления, подготовки к реализации и презентации холодных блюд, кулинарных изделий, закусок</t>
  </si>
  <si>
    <t>Приготовление, оформление и подготовка к реализации холодных и горячих сладких блюд, десертов, напитков разнообразного ассортимента</t>
  </si>
  <si>
    <t>Организация приготовления, подготовки к реализации горячих и холодных сладких блюд, десертов, напитков</t>
  </si>
  <si>
    <t>Процессы приготовления, подготовки к реализации горячих и холодных сладких блюд, десертов, напитков</t>
  </si>
  <si>
    <t>МДК.04.02</t>
  </si>
  <si>
    <t>ПМ.05</t>
  </si>
  <si>
    <t>МДК.05.01</t>
  </si>
  <si>
    <t>МДК.05.02</t>
  </si>
  <si>
    <t>УП.05.01</t>
  </si>
  <si>
    <t>ПП.05.01</t>
  </si>
  <si>
    <t>Приготовление, оформление и подготовка к реализации хлебобулочных, мучных кондитерских изделий разнообразного ассортимента</t>
  </si>
  <si>
    <t>Организация приготовления, подготовки к реализации хлебобулочных, мучных кондитерских изделий</t>
  </si>
  <si>
    <t>Процессы приготовления, подготовки к реализации хлебобулочных, мучных кондитерских изделий</t>
  </si>
  <si>
    <t>Организация обслуживания на предприятиях общественного питания</t>
  </si>
  <si>
    <t>ОП. 12</t>
  </si>
  <si>
    <t>Информационные технологии в профессиональной деятельности/Адаптивные инфокоммуникационные  и коммуникационные технологии</t>
  </si>
  <si>
    <t>УП.02.01</t>
  </si>
  <si>
    <t>УП.03.01</t>
  </si>
  <si>
    <t>Дополнительные учебные предметы</t>
  </si>
  <si>
    <t>Основы предпринимательства и финансовой грамотности</t>
  </si>
  <si>
    <t>Введение в профессию</t>
  </si>
  <si>
    <t>Основы рисования и лепка</t>
  </si>
  <si>
    <t>1,2,3</t>
  </si>
  <si>
    <t>ОУПб.01</t>
  </si>
  <si>
    <t>ОУПб.02</t>
  </si>
  <si>
    <t>ОУПб.03</t>
  </si>
  <si>
    <t>ОУПб.04</t>
  </si>
  <si>
    <t>ОУПб.05</t>
  </si>
  <si>
    <t>ОУПб.09</t>
  </si>
  <si>
    <t>ОУПб.10</t>
  </si>
  <si>
    <t>ОУПб.13</t>
  </si>
  <si>
    <t>23/1 нед.</t>
  </si>
  <si>
    <t>15(2)  нед.</t>
  </si>
  <si>
    <t>7(9)/1нед.</t>
  </si>
  <si>
    <t>12(9)/1нед.</t>
  </si>
  <si>
    <t>Курс 4</t>
  </si>
  <si>
    <t>ОУДд.14</t>
  </si>
  <si>
    <t>ОУДд.15</t>
  </si>
  <si>
    <t>ОУПп.06</t>
  </si>
  <si>
    <t>ОУПб.07</t>
  </si>
  <si>
    <t>ОУПп.08</t>
  </si>
  <si>
    <t>ОУПб.11</t>
  </si>
  <si>
    <t>ОУПп.12</t>
  </si>
  <si>
    <t xml:space="preserve"> 20(3)/1нед.</t>
  </si>
  <si>
    <t>10(6)/1 нед.</t>
  </si>
  <si>
    <t>8(16)/ нед.</t>
  </si>
  <si>
    <r>
      <t>Экзаменов по дисциплинам и МДК</t>
    </r>
    <r>
      <rPr>
        <sz val="12"/>
        <color theme="1"/>
        <rFont val="Times New Roman"/>
        <family val="1"/>
        <charset val="204"/>
      </rPr>
      <t xml:space="preserve"> (</t>
    </r>
    <r>
      <rPr>
        <i/>
        <sz val="12"/>
        <color theme="1"/>
        <rFont val="Times New Roman"/>
        <family val="1"/>
        <charset val="204"/>
      </rPr>
      <t>без учета физической культуры</t>
    </r>
    <r>
      <rPr>
        <sz val="12"/>
        <color theme="1"/>
        <rFont val="Times New Roman"/>
        <family val="1"/>
        <charset val="204"/>
      </rPr>
      <t>)</t>
    </r>
  </si>
  <si>
    <r>
      <t xml:space="preserve">Дифференцированных зачетов </t>
    </r>
    <r>
      <rPr>
        <i/>
        <sz val="12"/>
        <color theme="1"/>
        <rFont val="Times New Roman"/>
        <family val="1"/>
        <charset val="204"/>
      </rPr>
      <t>(без учета физической культуры)</t>
    </r>
  </si>
  <si>
    <r>
      <t xml:space="preserve">Зачетов </t>
    </r>
    <r>
      <rPr>
        <i/>
        <sz val="12"/>
        <color theme="1"/>
        <rFont val="Times New Roman"/>
        <family val="1"/>
        <charset val="204"/>
      </rPr>
      <t>(без учета физической культуры)</t>
    </r>
  </si>
  <si>
    <t>ПM.02.Экв</t>
  </si>
  <si>
    <t>ПM.01.Экв</t>
  </si>
  <si>
    <t>ПM.03.Экв</t>
  </si>
  <si>
    <t>ПM.04.Экв</t>
  </si>
  <si>
    <t>ПM.05.Экв</t>
  </si>
  <si>
    <t>3. План учебного процесса</t>
  </si>
  <si>
    <t>3.1. План учебного процесса 43.01.09 Повар, 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</si>
</sst>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16"/>
      </patternFill>
    </fill>
    <fill>
      <patternFill patternType="solid">
        <fgColor theme="2" tint="-9.9978637043366805E-2"/>
        <bgColor indexed="1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9">
    <xf numFmtId="0" fontId="0" fillId="0" borderId="0" xfId="0"/>
    <xf numFmtId="0" fontId="5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8" borderId="1" xfId="1" applyNumberFormat="1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12" fillId="8" borderId="1" xfId="1" applyNumberFormat="1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4" fillId="0" borderId="3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/>
    </xf>
    <xf numFmtId="0" fontId="16" fillId="0" borderId="0" xfId="0" applyFont="1"/>
    <xf numFmtId="0" fontId="16" fillId="4" borderId="1" xfId="0" applyFont="1" applyFill="1" applyBorder="1"/>
    <xf numFmtId="0" fontId="14" fillId="0" borderId="1" xfId="0" applyFont="1" applyFill="1" applyBorder="1" applyAlignment="1">
      <alignment horizontal="center" vertical="top" wrapText="1"/>
    </xf>
    <xf numFmtId="0" fontId="12" fillId="9" borderId="1" xfId="1" applyNumberFormat="1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horizontal="center" vertical="center"/>
    </xf>
    <xf numFmtId="0" fontId="12" fillId="8" borderId="2" xfId="1" applyNumberFormat="1" applyFont="1" applyFill="1" applyBorder="1" applyAlignment="1" applyProtection="1">
      <alignment horizontal="left" vertical="center" wrapText="1"/>
      <protection locked="0"/>
    </xf>
    <xf numFmtId="0" fontId="13" fillId="4" borderId="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/>
    </xf>
    <xf numFmtId="0" fontId="12" fillId="8" borderId="5" xfId="1" applyNumberFormat="1" applyFont="1" applyFill="1" applyBorder="1" applyAlignment="1" applyProtection="1">
      <alignment horizontal="center" vertical="top"/>
      <protection locked="0"/>
    </xf>
    <xf numFmtId="0" fontId="12" fillId="8" borderId="1" xfId="1" applyNumberFormat="1" applyFont="1" applyFill="1" applyBorder="1" applyAlignment="1" applyProtection="1">
      <alignment horizontal="left" vertical="top" wrapText="1"/>
      <protection locked="0"/>
    </xf>
    <xf numFmtId="0" fontId="18" fillId="4" borderId="7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3" borderId="8" xfId="1" applyNumberFormat="1" applyFont="1" applyFill="1" applyBorder="1" applyAlignment="1" applyProtection="1">
      <alignment horizontal="center" vertical="top"/>
      <protection locked="0"/>
    </xf>
    <xf numFmtId="0" fontId="15" fillId="5" borderId="1" xfId="0" applyFont="1" applyFill="1" applyBorder="1" applyAlignment="1">
      <alignment horizontal="center" vertical="center"/>
    </xf>
    <xf numFmtId="0" fontId="19" fillId="3" borderId="5" xfId="1" applyNumberFormat="1" applyFont="1" applyFill="1" applyBorder="1" applyAlignment="1" applyProtection="1">
      <alignment horizontal="center" vertical="top"/>
      <protection locked="0"/>
    </xf>
    <xf numFmtId="0" fontId="19" fillId="3" borderId="1" xfId="1" applyNumberFormat="1" applyFont="1" applyFill="1" applyBorder="1" applyAlignment="1" applyProtection="1">
      <alignment horizontal="center" vertical="top"/>
      <protection locked="0"/>
    </xf>
    <xf numFmtId="0" fontId="19" fillId="2" borderId="4" xfId="1" applyNumberFormat="1" applyFont="1" applyFill="1" applyBorder="1" applyAlignment="1" applyProtection="1">
      <alignment horizontal="left" vertical="top" wrapText="1"/>
      <protection locked="0"/>
    </xf>
    <xf numFmtId="0" fontId="19" fillId="2" borderId="1" xfId="1" applyNumberFormat="1" applyFont="1" applyFill="1" applyBorder="1" applyAlignment="1" applyProtection="1">
      <alignment horizontal="left" vertical="top" wrapText="1"/>
      <protection locked="0"/>
    </xf>
    <xf numFmtId="0" fontId="19" fillId="3" borderId="5" xfId="1" applyNumberFormat="1" applyFont="1" applyFill="1" applyBorder="1" applyAlignment="1" applyProtection="1">
      <alignment horizontal="center" vertical="center"/>
      <protection locked="0"/>
    </xf>
    <xf numFmtId="0" fontId="19" fillId="3" borderId="1" xfId="1" applyNumberFormat="1" applyFont="1" applyFill="1" applyBorder="1" applyAlignment="1" applyProtection="1">
      <alignment horizontal="center" vertical="center"/>
      <protection locked="0"/>
    </xf>
    <xf numFmtId="0" fontId="19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8" borderId="2" xfId="1" applyNumberFormat="1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vertical="center" wrapText="1"/>
    </xf>
    <xf numFmtId="0" fontId="19" fillId="2" borderId="4" xfId="1" applyNumberFormat="1" applyFont="1" applyFill="1" applyBorder="1" applyAlignment="1" applyProtection="1">
      <alignment horizontal="left" vertical="center" wrapText="1"/>
      <protection locked="0"/>
    </xf>
    <xf numFmtId="0" fontId="12" fillId="8" borderId="5" xfId="1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4" fillId="4" borderId="1" xfId="0" applyFont="1" applyFill="1" applyBorder="1"/>
    <xf numFmtId="0" fontId="17" fillId="7" borderId="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21" fillId="2" borderId="1" xfId="1" applyNumberFormat="1" applyFont="1" applyFill="1" applyBorder="1" applyAlignment="1" applyProtection="1">
      <alignment horizontal="left" vertical="center"/>
      <protection locked="0"/>
    </xf>
    <xf numFmtId="0" fontId="12" fillId="0" borderId="1" xfId="1" applyNumberFormat="1" applyFont="1" applyBorder="1" applyAlignment="1" applyProtection="1">
      <alignment horizontal="center" vertical="center"/>
      <protection locked="0"/>
    </xf>
    <xf numFmtId="0" fontId="21" fillId="2" borderId="1" xfId="1" applyNumberFormat="1" applyFont="1" applyFill="1" applyBorder="1" applyAlignment="1" applyProtection="1">
      <alignment horizontal="left" vertical="top"/>
      <protection locked="0"/>
    </xf>
    <xf numFmtId="0" fontId="21" fillId="0" borderId="1" xfId="1" applyNumberFormat="1" applyFont="1" applyBorder="1" applyAlignment="1" applyProtection="1">
      <alignment horizontal="center" vertical="top"/>
      <protection locked="0"/>
    </xf>
    <xf numFmtId="0" fontId="12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8" borderId="1" xfId="1" applyNumberFormat="1" applyFont="1" applyFill="1" applyBorder="1" applyAlignment="1" applyProtection="1">
      <alignment horizontal="center" vertical="center"/>
      <protection locked="0"/>
    </xf>
    <xf numFmtId="0" fontId="8" fillId="9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1" xfId="1" applyNumberFormat="1" applyFont="1" applyBorder="1" applyAlignment="1" applyProtection="1">
      <alignment horizontal="center" vertical="center"/>
      <protection locked="0"/>
    </xf>
    <xf numFmtId="0" fontId="21" fillId="2" borderId="2" xfId="1" applyNumberFormat="1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4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8"/>
  <sheetViews>
    <sheetView tabSelected="1" workbookViewId="0">
      <selection activeCell="B4" sqref="B4:B10"/>
    </sheetView>
  </sheetViews>
  <sheetFormatPr defaultRowHeight="15" x14ac:dyDescent="0.25"/>
  <cols>
    <col min="1" max="1" width="11.28515625" customWidth="1"/>
    <col min="2" max="2" width="29.140625" customWidth="1"/>
    <col min="3" max="3" width="4.7109375" customWidth="1"/>
    <col min="4" max="4" width="5.140625" customWidth="1"/>
    <col min="5" max="5" width="4.7109375" customWidth="1"/>
    <col min="6" max="6" width="5.85546875" customWidth="1"/>
    <col min="7" max="7" width="5.28515625" customWidth="1"/>
    <col min="8" max="8" width="5.5703125" customWidth="1"/>
    <col min="9" max="9" width="5.42578125" customWidth="1"/>
    <col min="10" max="10" width="5.28515625" customWidth="1"/>
    <col min="11" max="11" width="6.28515625" customWidth="1"/>
    <col min="12" max="12" width="4" customWidth="1"/>
    <col min="13" max="13" width="5.7109375" customWidth="1"/>
    <col min="14" max="14" width="5.140625" customWidth="1"/>
    <col min="15" max="15" width="4.140625" customWidth="1"/>
    <col min="16" max="16" width="4" customWidth="1"/>
    <col min="17" max="17" width="4.42578125" customWidth="1"/>
    <col min="18" max="18" width="3.5703125" customWidth="1"/>
    <col min="19" max="19" width="3.28515625" customWidth="1"/>
    <col min="20" max="20" width="4.7109375" customWidth="1"/>
    <col min="21" max="21" width="4.42578125" customWidth="1"/>
    <col min="22" max="22" width="4.28515625" customWidth="1"/>
    <col min="23" max="23" width="4.140625" customWidth="1"/>
    <col min="24" max="24" width="3.42578125" customWidth="1"/>
    <col min="25" max="25" width="4.5703125" customWidth="1"/>
    <col min="26" max="26" width="4.140625" customWidth="1"/>
    <col min="27" max="27" width="4.7109375" customWidth="1"/>
    <col min="28" max="28" width="3.7109375" customWidth="1"/>
    <col min="29" max="29" width="3.5703125" customWidth="1"/>
    <col min="30" max="30" width="4.85546875" customWidth="1"/>
    <col min="31" max="31" width="4" customWidth="1"/>
    <col min="32" max="32" width="4.7109375" customWidth="1"/>
    <col min="33" max="33" width="3.42578125" customWidth="1"/>
    <col min="34" max="34" width="3.28515625" customWidth="1"/>
    <col min="35" max="35" width="4.85546875" customWidth="1"/>
    <col min="36" max="36" width="3.5703125" customWidth="1"/>
    <col min="37" max="37" width="4.7109375" customWidth="1"/>
    <col min="38" max="38" width="3.28515625" customWidth="1"/>
    <col min="39" max="39" width="3.7109375" customWidth="1"/>
    <col min="40" max="40" width="4.7109375" customWidth="1"/>
    <col min="41" max="41" width="3.42578125" customWidth="1"/>
    <col min="42" max="42" width="4.28515625" customWidth="1"/>
    <col min="43" max="43" width="3.28515625" customWidth="1"/>
    <col min="44" max="44" width="3.140625" customWidth="1"/>
    <col min="45" max="45" width="4.28515625" customWidth="1"/>
    <col min="46" max="46" width="3.140625" customWidth="1"/>
    <col min="47" max="47" width="4.140625" customWidth="1"/>
    <col min="48" max="48" width="3.85546875" customWidth="1"/>
    <col min="49" max="49" width="3.28515625" customWidth="1"/>
    <col min="50" max="50" width="4.140625" customWidth="1"/>
    <col min="51" max="51" width="3.7109375" customWidth="1"/>
    <col min="52" max="52" width="4.28515625" customWidth="1"/>
    <col min="53" max="53" width="3" customWidth="1"/>
    <col min="54" max="54" width="3.140625" customWidth="1"/>
  </cols>
  <sheetData>
    <row r="1" spans="1:54" ht="20.25" x14ac:dyDescent="0.25">
      <c r="A1" s="75" t="s">
        <v>181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54" ht="20.25" x14ac:dyDescent="0.25">
      <c r="A2" s="76" t="s">
        <v>182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</row>
    <row r="4" spans="1:54" x14ac:dyDescent="0.25">
      <c r="A4" s="92" t="s">
        <v>37</v>
      </c>
      <c r="B4" s="95" t="s">
        <v>38</v>
      </c>
      <c r="C4" s="82" t="s">
        <v>0</v>
      </c>
      <c r="D4" s="82"/>
      <c r="E4" s="82"/>
      <c r="F4" s="77" t="s">
        <v>4</v>
      </c>
      <c r="G4" s="77"/>
      <c r="H4" s="77"/>
      <c r="I4" s="77"/>
      <c r="J4" s="77"/>
      <c r="K4" s="77"/>
      <c r="L4" s="77"/>
      <c r="M4" s="77"/>
      <c r="N4" s="77"/>
      <c r="O4" s="81" t="s">
        <v>33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</row>
    <row r="5" spans="1:54" ht="36.75" customHeight="1" x14ac:dyDescent="0.25">
      <c r="A5" s="93"/>
      <c r="B5" s="93"/>
      <c r="C5" s="91" t="s">
        <v>1</v>
      </c>
      <c r="D5" s="70" t="s">
        <v>2</v>
      </c>
      <c r="E5" s="70" t="s">
        <v>3</v>
      </c>
      <c r="F5" s="70" t="s">
        <v>5</v>
      </c>
      <c r="G5" s="70" t="s">
        <v>6</v>
      </c>
      <c r="H5" s="70" t="s">
        <v>7</v>
      </c>
      <c r="I5" s="71" t="s">
        <v>8</v>
      </c>
      <c r="J5" s="71"/>
      <c r="K5" s="71"/>
      <c r="L5" s="71"/>
      <c r="M5" s="101" t="s">
        <v>113</v>
      </c>
      <c r="N5" s="102"/>
      <c r="O5" s="77" t="s">
        <v>13</v>
      </c>
      <c r="P5" s="77"/>
      <c r="Q5" s="77"/>
      <c r="R5" s="77"/>
      <c r="S5" s="77"/>
      <c r="T5" s="77"/>
      <c r="U5" s="77"/>
      <c r="V5" s="77"/>
      <c r="W5" s="77"/>
      <c r="X5" s="77"/>
      <c r="Y5" s="77" t="s">
        <v>25</v>
      </c>
      <c r="Z5" s="77"/>
      <c r="AA5" s="77"/>
      <c r="AB5" s="77"/>
      <c r="AC5" s="77"/>
      <c r="AD5" s="77"/>
      <c r="AE5" s="77"/>
      <c r="AF5" s="77"/>
      <c r="AG5" s="77"/>
      <c r="AH5" s="77"/>
      <c r="AI5" s="77" t="s">
        <v>29</v>
      </c>
      <c r="AJ5" s="77"/>
      <c r="AK5" s="77"/>
      <c r="AL5" s="77"/>
      <c r="AM5" s="77"/>
      <c r="AN5" s="77"/>
      <c r="AO5" s="77"/>
      <c r="AP5" s="77"/>
      <c r="AQ5" s="77"/>
      <c r="AR5" s="77"/>
      <c r="AS5" s="77" t="s">
        <v>162</v>
      </c>
      <c r="AT5" s="77"/>
      <c r="AU5" s="77"/>
      <c r="AV5" s="77"/>
      <c r="AW5" s="77"/>
      <c r="AX5" s="77"/>
      <c r="AY5" s="77"/>
      <c r="AZ5" s="77"/>
      <c r="BA5" s="77"/>
      <c r="BB5" s="77"/>
    </row>
    <row r="6" spans="1:54" x14ac:dyDescent="0.25">
      <c r="A6" s="93"/>
      <c r="B6" s="93"/>
      <c r="C6" s="91"/>
      <c r="D6" s="70"/>
      <c r="E6" s="70"/>
      <c r="F6" s="70"/>
      <c r="G6" s="70"/>
      <c r="H6" s="70"/>
      <c r="I6" s="98" t="s">
        <v>112</v>
      </c>
      <c r="J6" s="96" t="s">
        <v>9</v>
      </c>
      <c r="K6" s="97"/>
      <c r="L6" s="97"/>
      <c r="M6" s="70" t="s">
        <v>24</v>
      </c>
      <c r="N6" s="91" t="s">
        <v>1</v>
      </c>
      <c r="O6" s="77" t="s">
        <v>14</v>
      </c>
      <c r="P6" s="77"/>
      <c r="Q6" s="77"/>
      <c r="R6" s="77"/>
      <c r="S6" s="77"/>
      <c r="T6" s="77"/>
      <c r="U6" s="77"/>
      <c r="V6" s="77"/>
      <c r="W6" s="77"/>
      <c r="X6" s="77"/>
      <c r="Y6" s="77" t="s">
        <v>26</v>
      </c>
      <c r="Z6" s="77"/>
      <c r="AA6" s="77"/>
      <c r="AB6" s="77"/>
      <c r="AC6" s="77"/>
      <c r="AD6" s="77"/>
      <c r="AE6" s="77"/>
      <c r="AF6" s="77"/>
      <c r="AG6" s="77"/>
      <c r="AH6" s="77"/>
      <c r="AI6" s="77" t="s">
        <v>30</v>
      </c>
      <c r="AJ6" s="77"/>
      <c r="AK6" s="77"/>
      <c r="AL6" s="77"/>
      <c r="AM6" s="77"/>
      <c r="AN6" s="77"/>
      <c r="AO6" s="77"/>
      <c r="AP6" s="77"/>
      <c r="AQ6" s="77"/>
      <c r="AR6" s="77"/>
      <c r="AS6" s="77" t="s">
        <v>34</v>
      </c>
      <c r="AT6" s="77"/>
      <c r="AU6" s="77"/>
      <c r="AV6" s="77"/>
      <c r="AW6" s="77"/>
      <c r="AX6" s="77"/>
      <c r="AY6" s="77"/>
      <c r="AZ6" s="77"/>
      <c r="BA6" s="77"/>
      <c r="BB6" s="77"/>
    </row>
    <row r="7" spans="1:54" x14ac:dyDescent="0.25">
      <c r="A7" s="93"/>
      <c r="B7" s="93"/>
      <c r="C7" s="91"/>
      <c r="D7" s="70"/>
      <c r="E7" s="70"/>
      <c r="F7" s="70"/>
      <c r="G7" s="70"/>
      <c r="H7" s="70"/>
      <c r="I7" s="99"/>
      <c r="J7" s="70" t="s">
        <v>10</v>
      </c>
      <c r="K7" s="70" t="s">
        <v>11</v>
      </c>
      <c r="L7" s="98" t="s">
        <v>12</v>
      </c>
      <c r="M7" s="70"/>
      <c r="N7" s="91"/>
      <c r="O7" s="77" t="s">
        <v>15</v>
      </c>
      <c r="P7" s="77"/>
      <c r="Q7" s="77"/>
      <c r="R7" s="77"/>
      <c r="S7" s="77"/>
      <c r="T7" s="77" t="s">
        <v>16</v>
      </c>
      <c r="U7" s="77"/>
      <c r="V7" s="77"/>
      <c r="W7" s="77"/>
      <c r="X7" s="77"/>
      <c r="Y7" s="77" t="s">
        <v>27</v>
      </c>
      <c r="Z7" s="77"/>
      <c r="AA7" s="77"/>
      <c r="AB7" s="77"/>
      <c r="AC7" s="77"/>
      <c r="AD7" s="77" t="s">
        <v>28</v>
      </c>
      <c r="AE7" s="77"/>
      <c r="AF7" s="77"/>
      <c r="AG7" s="77"/>
      <c r="AH7" s="77"/>
      <c r="AI7" s="77" t="s">
        <v>31</v>
      </c>
      <c r="AJ7" s="77"/>
      <c r="AK7" s="77"/>
      <c r="AL7" s="77"/>
      <c r="AM7" s="77"/>
      <c r="AN7" s="77" t="s">
        <v>32</v>
      </c>
      <c r="AO7" s="77"/>
      <c r="AP7" s="77"/>
      <c r="AQ7" s="77"/>
      <c r="AR7" s="77"/>
      <c r="AS7" s="77" t="s">
        <v>35</v>
      </c>
      <c r="AT7" s="77"/>
      <c r="AU7" s="77"/>
      <c r="AV7" s="77"/>
      <c r="AW7" s="77"/>
      <c r="AX7" s="77" t="s">
        <v>36</v>
      </c>
      <c r="AY7" s="77"/>
      <c r="AZ7" s="77"/>
      <c r="BA7" s="77"/>
      <c r="BB7" s="77"/>
    </row>
    <row r="8" spans="1:54" x14ac:dyDescent="0.25">
      <c r="A8" s="93"/>
      <c r="B8" s="93"/>
      <c r="C8" s="91"/>
      <c r="D8" s="70"/>
      <c r="E8" s="70"/>
      <c r="F8" s="70"/>
      <c r="G8" s="70"/>
      <c r="H8" s="70"/>
      <c r="I8" s="99"/>
      <c r="J8" s="70"/>
      <c r="K8" s="70"/>
      <c r="L8" s="99"/>
      <c r="M8" s="70"/>
      <c r="N8" s="91"/>
      <c r="O8" s="78" t="s">
        <v>17</v>
      </c>
      <c r="P8" s="79"/>
      <c r="Q8" s="79"/>
      <c r="R8" s="79"/>
      <c r="S8" s="79"/>
      <c r="T8" s="78" t="s">
        <v>158</v>
      </c>
      <c r="U8" s="78"/>
      <c r="V8" s="78"/>
      <c r="W8" s="78"/>
      <c r="X8" s="78"/>
      <c r="Y8" s="78" t="s">
        <v>159</v>
      </c>
      <c r="Z8" s="79"/>
      <c r="AA8" s="79"/>
      <c r="AB8" s="79"/>
      <c r="AC8" s="79"/>
      <c r="AD8" s="78" t="s">
        <v>170</v>
      </c>
      <c r="AE8" s="78"/>
      <c r="AF8" s="78"/>
      <c r="AG8" s="78"/>
      <c r="AH8" s="78"/>
      <c r="AI8" s="78" t="s">
        <v>171</v>
      </c>
      <c r="AJ8" s="78"/>
      <c r="AK8" s="78"/>
      <c r="AL8" s="78"/>
      <c r="AM8" s="78"/>
      <c r="AN8" s="78" t="s">
        <v>172</v>
      </c>
      <c r="AO8" s="78"/>
      <c r="AP8" s="78"/>
      <c r="AQ8" s="78"/>
      <c r="AR8" s="78"/>
      <c r="AS8" s="82" t="s">
        <v>160</v>
      </c>
      <c r="AT8" s="82"/>
      <c r="AU8" s="82"/>
      <c r="AV8" s="82"/>
      <c r="AW8" s="82"/>
      <c r="AX8" s="82" t="s">
        <v>161</v>
      </c>
      <c r="AY8" s="82"/>
      <c r="AZ8" s="82"/>
      <c r="BA8" s="82"/>
      <c r="BB8" s="82"/>
    </row>
    <row r="9" spans="1:54" ht="15" customHeight="1" x14ac:dyDescent="0.25">
      <c r="A9" s="93"/>
      <c r="B9" s="93"/>
      <c r="C9" s="91"/>
      <c r="D9" s="70"/>
      <c r="E9" s="70"/>
      <c r="F9" s="70"/>
      <c r="G9" s="70"/>
      <c r="H9" s="70"/>
      <c r="I9" s="99"/>
      <c r="J9" s="70"/>
      <c r="K9" s="70"/>
      <c r="L9" s="99"/>
      <c r="M9" s="70"/>
      <c r="N9" s="91"/>
      <c r="O9" s="80" t="s">
        <v>18</v>
      </c>
      <c r="P9" s="77" t="s">
        <v>19</v>
      </c>
      <c r="Q9" s="77" t="s">
        <v>20</v>
      </c>
      <c r="R9" s="77" t="s">
        <v>21</v>
      </c>
      <c r="S9" s="77"/>
      <c r="T9" s="80" t="s">
        <v>18</v>
      </c>
      <c r="U9" s="77" t="s">
        <v>19</v>
      </c>
      <c r="V9" s="77" t="s">
        <v>20</v>
      </c>
      <c r="W9" s="77" t="s">
        <v>21</v>
      </c>
      <c r="X9" s="77"/>
      <c r="Y9" s="80" t="s">
        <v>18</v>
      </c>
      <c r="Z9" s="77" t="s">
        <v>19</v>
      </c>
      <c r="AA9" s="77" t="s">
        <v>20</v>
      </c>
      <c r="AB9" s="77" t="s">
        <v>21</v>
      </c>
      <c r="AC9" s="77"/>
      <c r="AD9" s="80" t="s">
        <v>18</v>
      </c>
      <c r="AE9" s="77" t="s">
        <v>19</v>
      </c>
      <c r="AF9" s="77" t="s">
        <v>20</v>
      </c>
      <c r="AG9" s="77" t="s">
        <v>21</v>
      </c>
      <c r="AH9" s="77"/>
      <c r="AI9" s="80" t="s">
        <v>18</v>
      </c>
      <c r="AJ9" s="77" t="s">
        <v>19</v>
      </c>
      <c r="AK9" s="77" t="s">
        <v>20</v>
      </c>
      <c r="AL9" s="77" t="s">
        <v>21</v>
      </c>
      <c r="AM9" s="77"/>
      <c r="AN9" s="80" t="s">
        <v>18</v>
      </c>
      <c r="AO9" s="77" t="s">
        <v>19</v>
      </c>
      <c r="AP9" s="77" t="s">
        <v>20</v>
      </c>
      <c r="AQ9" s="77" t="s">
        <v>21</v>
      </c>
      <c r="AR9" s="77"/>
      <c r="AS9" s="80" t="s">
        <v>18</v>
      </c>
      <c r="AT9" s="77" t="s">
        <v>19</v>
      </c>
      <c r="AU9" s="77" t="s">
        <v>20</v>
      </c>
      <c r="AV9" s="77" t="s">
        <v>21</v>
      </c>
      <c r="AW9" s="77"/>
      <c r="AX9" s="80" t="s">
        <v>18</v>
      </c>
      <c r="AY9" s="77" t="s">
        <v>19</v>
      </c>
      <c r="AZ9" s="77" t="s">
        <v>20</v>
      </c>
      <c r="BA9" s="77" t="s">
        <v>21</v>
      </c>
      <c r="BB9" s="77"/>
    </row>
    <row r="10" spans="1:54" ht="69.75" customHeight="1" x14ac:dyDescent="0.25">
      <c r="A10" s="94"/>
      <c r="B10" s="94"/>
      <c r="C10" s="91"/>
      <c r="D10" s="70"/>
      <c r="E10" s="70"/>
      <c r="F10" s="70"/>
      <c r="G10" s="70"/>
      <c r="H10" s="70"/>
      <c r="I10" s="100"/>
      <c r="J10" s="70"/>
      <c r="K10" s="70"/>
      <c r="L10" s="100"/>
      <c r="M10" s="70"/>
      <c r="N10" s="91"/>
      <c r="O10" s="80"/>
      <c r="P10" s="77"/>
      <c r="Q10" s="77"/>
      <c r="R10" s="1" t="s">
        <v>22</v>
      </c>
      <c r="S10" s="1" t="s">
        <v>23</v>
      </c>
      <c r="T10" s="80"/>
      <c r="U10" s="77"/>
      <c r="V10" s="77"/>
      <c r="W10" s="1" t="s">
        <v>22</v>
      </c>
      <c r="X10" s="1" t="s">
        <v>23</v>
      </c>
      <c r="Y10" s="80"/>
      <c r="Z10" s="77"/>
      <c r="AA10" s="77"/>
      <c r="AB10" s="1" t="s">
        <v>22</v>
      </c>
      <c r="AC10" s="1" t="s">
        <v>23</v>
      </c>
      <c r="AD10" s="80"/>
      <c r="AE10" s="77"/>
      <c r="AF10" s="77"/>
      <c r="AG10" s="1" t="s">
        <v>22</v>
      </c>
      <c r="AH10" s="1" t="s">
        <v>23</v>
      </c>
      <c r="AI10" s="80"/>
      <c r="AJ10" s="77"/>
      <c r="AK10" s="77"/>
      <c r="AL10" s="1" t="s">
        <v>22</v>
      </c>
      <c r="AM10" s="1" t="s">
        <v>23</v>
      </c>
      <c r="AN10" s="80"/>
      <c r="AO10" s="77"/>
      <c r="AP10" s="77"/>
      <c r="AQ10" s="1" t="s">
        <v>22</v>
      </c>
      <c r="AR10" s="1" t="s">
        <v>23</v>
      </c>
      <c r="AS10" s="80"/>
      <c r="AT10" s="77"/>
      <c r="AU10" s="77"/>
      <c r="AV10" s="1" t="s">
        <v>22</v>
      </c>
      <c r="AW10" s="1" t="s">
        <v>23</v>
      </c>
      <c r="AX10" s="80"/>
      <c r="AY10" s="77"/>
      <c r="AZ10" s="77"/>
      <c r="BA10" s="1" t="s">
        <v>22</v>
      </c>
      <c r="BB10" s="1" t="s">
        <v>23</v>
      </c>
    </row>
    <row r="11" spans="1:54" x14ac:dyDescent="0.25">
      <c r="A11" s="2">
        <v>1</v>
      </c>
      <c r="B11" s="2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3">
        <v>16</v>
      </c>
      <c r="Q11" s="3">
        <v>17</v>
      </c>
      <c r="R11" s="3">
        <v>18</v>
      </c>
      <c r="S11" s="3">
        <v>19</v>
      </c>
      <c r="T11" s="3">
        <v>20</v>
      </c>
      <c r="U11" s="3">
        <v>21</v>
      </c>
      <c r="V11" s="3">
        <v>22</v>
      </c>
      <c r="W11" s="3">
        <v>23</v>
      </c>
      <c r="X11" s="3">
        <v>24</v>
      </c>
      <c r="Y11" s="3">
        <v>25</v>
      </c>
      <c r="Z11" s="3">
        <v>26</v>
      </c>
      <c r="AA11" s="3">
        <v>27</v>
      </c>
      <c r="AB11" s="3">
        <v>28</v>
      </c>
      <c r="AC11" s="3">
        <v>29</v>
      </c>
      <c r="AD11" s="3">
        <v>30</v>
      </c>
      <c r="AE11" s="3">
        <v>31</v>
      </c>
      <c r="AF11" s="3">
        <v>32</v>
      </c>
      <c r="AG11" s="3">
        <v>33</v>
      </c>
      <c r="AH11" s="3">
        <v>34</v>
      </c>
      <c r="AI11" s="3">
        <v>35</v>
      </c>
      <c r="AJ11" s="3">
        <v>36</v>
      </c>
      <c r="AK11" s="3">
        <v>37</v>
      </c>
      <c r="AL11" s="3">
        <v>38</v>
      </c>
      <c r="AM11" s="3">
        <v>39</v>
      </c>
      <c r="AN11" s="3">
        <v>40</v>
      </c>
      <c r="AO11" s="3">
        <v>41</v>
      </c>
      <c r="AP11" s="3">
        <v>42</v>
      </c>
      <c r="AQ11" s="3">
        <v>43</v>
      </c>
      <c r="AR11" s="3">
        <v>44</v>
      </c>
      <c r="AS11" s="3">
        <v>45</v>
      </c>
      <c r="AT11" s="3">
        <v>46</v>
      </c>
      <c r="AU11" s="3">
        <v>47</v>
      </c>
      <c r="AV11" s="3">
        <v>48</v>
      </c>
      <c r="AW11" s="3">
        <v>49</v>
      </c>
      <c r="AX11" s="3">
        <v>50</v>
      </c>
      <c r="AY11" s="3">
        <v>51</v>
      </c>
      <c r="AZ11" s="3">
        <v>52</v>
      </c>
      <c r="BA11" s="3">
        <v>53</v>
      </c>
      <c r="BB11" s="3">
        <v>54</v>
      </c>
    </row>
    <row r="12" spans="1:54" ht="25.5" x14ac:dyDescent="0.25">
      <c r="A12" s="66" t="s">
        <v>39</v>
      </c>
      <c r="B12" s="4" t="s">
        <v>40</v>
      </c>
      <c r="C12" s="5"/>
      <c r="D12" s="5"/>
      <c r="E12" s="5"/>
      <c r="F12" s="5">
        <f>F13</f>
        <v>2052</v>
      </c>
      <c r="G12" s="5">
        <f t="shared" ref="G12:AH12" si="0">G13</f>
        <v>1022</v>
      </c>
      <c r="H12" s="5"/>
      <c r="I12" s="5">
        <f t="shared" si="0"/>
        <v>1986</v>
      </c>
      <c r="J12" s="5">
        <f t="shared" si="0"/>
        <v>964</v>
      </c>
      <c r="K12" s="5">
        <f t="shared" si="0"/>
        <v>1022</v>
      </c>
      <c r="L12" s="5"/>
      <c r="M12" s="5">
        <f t="shared" si="0"/>
        <v>38</v>
      </c>
      <c r="N12" s="5">
        <f t="shared" si="0"/>
        <v>28</v>
      </c>
      <c r="O12" s="5">
        <f t="shared" si="0"/>
        <v>612</v>
      </c>
      <c r="P12" s="5"/>
      <c r="Q12" s="5">
        <f t="shared" si="0"/>
        <v>612</v>
      </c>
      <c r="R12" s="5"/>
      <c r="S12" s="5"/>
      <c r="T12" s="5">
        <f t="shared" si="0"/>
        <v>610</v>
      </c>
      <c r="U12" s="5"/>
      <c r="V12" s="5">
        <f t="shared" si="0"/>
        <v>582</v>
      </c>
      <c r="W12" s="5">
        <f t="shared" si="0"/>
        <v>16</v>
      </c>
      <c r="X12" s="5">
        <f t="shared" si="0"/>
        <v>12</v>
      </c>
      <c r="Y12" s="5">
        <f t="shared" si="0"/>
        <v>354</v>
      </c>
      <c r="Z12" s="5"/>
      <c r="AA12" s="5">
        <f t="shared" si="0"/>
        <v>354</v>
      </c>
      <c r="AB12" s="5"/>
      <c r="AC12" s="5"/>
      <c r="AD12" s="5">
        <f t="shared" si="0"/>
        <v>476</v>
      </c>
      <c r="AE12" s="5"/>
      <c r="AF12" s="5">
        <f t="shared" si="0"/>
        <v>438</v>
      </c>
      <c r="AG12" s="5">
        <f t="shared" si="0"/>
        <v>22</v>
      </c>
      <c r="AH12" s="5">
        <f t="shared" si="0"/>
        <v>16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ht="32.25" customHeight="1" x14ac:dyDescent="0.25">
      <c r="A13" s="6" t="s">
        <v>41</v>
      </c>
      <c r="B13" s="7" t="s">
        <v>42</v>
      </c>
      <c r="C13" s="8"/>
      <c r="D13" s="8"/>
      <c r="E13" s="8"/>
      <c r="F13" s="8">
        <f>F14+F15+F16+F17+F18+F19+F20+F21+F22+F23+F24+F25+F26+F27+F29+F30</f>
        <v>2052</v>
      </c>
      <c r="G13" s="8">
        <f t="shared" ref="G13:K13" si="1">G14+G15+G16+G17+G18+G19+G20+G21+G22+G23+G24+G25+G26+G27+G29+G30</f>
        <v>1022</v>
      </c>
      <c r="H13" s="8"/>
      <c r="I13" s="8">
        <f t="shared" si="1"/>
        <v>1986</v>
      </c>
      <c r="J13" s="8">
        <f t="shared" si="1"/>
        <v>964</v>
      </c>
      <c r="K13" s="8">
        <f t="shared" si="1"/>
        <v>1022</v>
      </c>
      <c r="L13" s="8"/>
      <c r="M13" s="8">
        <f>M14+M15+M16+M17+M18+M19+M20+M21+M22+M23+M24+M25+M27+M29+M30</f>
        <v>38</v>
      </c>
      <c r="N13" s="8">
        <f>N14+N15+N16+N17+N18+N19+N20+N21+N22+N23+N24+N25+N27+N29+N30</f>
        <v>28</v>
      </c>
      <c r="O13" s="8">
        <f t="shared" ref="O13" si="2">O14+O15+O16+O17+O18+O19+O20+O21+O22+O23+O24+O25+O26+O27+O29+O30</f>
        <v>612</v>
      </c>
      <c r="P13" s="8"/>
      <c r="Q13" s="8">
        <f t="shared" ref="Q13" si="3">Q14+Q15+Q16+Q17+Q18+Q19+Q20+Q21+Q22+Q23+Q24+Q25+Q26+Q27+Q29+Q30</f>
        <v>612</v>
      </c>
      <c r="R13" s="8"/>
      <c r="S13" s="8"/>
      <c r="T13" s="8">
        <f t="shared" ref="T13" si="4">T14+T15+T16+T17+T18+T19+T20+T21+T22+T23+T24+T25+T26+T27+T29+T30</f>
        <v>610</v>
      </c>
      <c r="U13" s="8"/>
      <c r="V13" s="8">
        <f t="shared" ref="V13" si="5">V14+V15+V16+V17+V18+V19+V20+V21+V22+V23+V24+V25+V26+V27+V29+V30</f>
        <v>582</v>
      </c>
      <c r="W13" s="8">
        <f t="shared" ref="W13" si="6">W14+W15+W16+W17+W18+W19+W20+W21+W22+W23+W24+W25+W26+W27+W29+W30</f>
        <v>16</v>
      </c>
      <c r="X13" s="8">
        <f t="shared" ref="X13" si="7">X14+X15+X16+X17+X18+X19+X20+X21+X22+X23+X24+X25+X26+X27+X29+X30</f>
        <v>12</v>
      </c>
      <c r="Y13" s="8">
        <f t="shared" ref="Y13" si="8">Y14+Y15+Y16+Y17+Y18+Y19+Y20+Y21+Y22+Y23+Y24+Y25+Y26+Y27+Y29+Y30</f>
        <v>354</v>
      </c>
      <c r="Z13" s="8"/>
      <c r="AA13" s="8">
        <f t="shared" ref="AA13" si="9">AA14+AA15+AA16+AA17+AA18+AA19+AA20+AA21+AA22+AA23+AA24+AA25+AA26+AA27+AA29+AA30</f>
        <v>354</v>
      </c>
      <c r="AB13" s="8"/>
      <c r="AC13" s="8"/>
      <c r="AD13" s="8">
        <f t="shared" ref="AD13" si="10">AD14+AD15+AD16+AD17+AD18+AD19+AD20+AD21+AD22+AD23+AD24+AD25+AD26+AD27+AD29+AD30</f>
        <v>476</v>
      </c>
      <c r="AE13" s="8"/>
      <c r="AF13" s="8">
        <f t="shared" ref="AF13" si="11">AF14+AF15+AF16+AF17+AF18+AF19+AF20+AF21+AF22+AF23+AF24+AF25+AF26+AF27+AF29+AF30</f>
        <v>438</v>
      </c>
      <c r="AG13" s="8">
        <f t="shared" ref="AG13" si="12">AG14+AG15+AG16+AG17+AG18+AG19+AG20+AG21+AG22+AG23+AG24+AG25+AG26+AG27+AG29+AG30</f>
        <v>22</v>
      </c>
      <c r="AH13" s="8">
        <f t="shared" ref="AH13" si="13">AH14+AH15+AH16+AH17+AH18+AH19+AH20+AH21+AH22+AH23+AH24+AH25+AH26+AH27+AH29+AH30</f>
        <v>16</v>
      </c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ht="15.75" x14ac:dyDescent="0.25">
      <c r="A14" s="9" t="s">
        <v>150</v>
      </c>
      <c r="B14" s="10" t="s">
        <v>43</v>
      </c>
      <c r="C14" s="11">
        <v>4</v>
      </c>
      <c r="D14" s="11"/>
      <c r="E14" s="11"/>
      <c r="F14" s="11">
        <f>O14+T14+Y14+AD14</f>
        <v>128</v>
      </c>
      <c r="G14" s="11">
        <f>K14</f>
        <v>32</v>
      </c>
      <c r="H14" s="11"/>
      <c r="I14" s="11">
        <f>Q14+V14+AA14+AF14</f>
        <v>114</v>
      </c>
      <c r="J14" s="11">
        <v>82</v>
      </c>
      <c r="K14" s="11">
        <v>32</v>
      </c>
      <c r="L14" s="11"/>
      <c r="M14" s="11">
        <v>10</v>
      </c>
      <c r="N14" s="11">
        <v>4</v>
      </c>
      <c r="O14" s="12">
        <f>P14+Q14+R14+S14</f>
        <v>34</v>
      </c>
      <c r="P14" s="11"/>
      <c r="Q14" s="11">
        <v>34</v>
      </c>
      <c r="R14" s="13"/>
      <c r="S14" s="13"/>
      <c r="T14" s="12">
        <f>U14+V14+W14+X14</f>
        <v>22</v>
      </c>
      <c r="U14" s="11"/>
      <c r="V14" s="11">
        <v>22</v>
      </c>
      <c r="W14" s="11"/>
      <c r="X14" s="11"/>
      <c r="Y14" s="12">
        <f>Z14+AA14+AB14+AC14</f>
        <v>22</v>
      </c>
      <c r="Z14" s="11"/>
      <c r="AA14" s="11">
        <v>22</v>
      </c>
      <c r="AB14" s="11"/>
      <c r="AC14" s="11"/>
      <c r="AD14" s="12">
        <f>AE14+AF14+AG14+AH14</f>
        <v>50</v>
      </c>
      <c r="AE14" s="11"/>
      <c r="AF14" s="11">
        <v>36</v>
      </c>
      <c r="AG14" s="11">
        <v>10</v>
      </c>
      <c r="AH14" s="11">
        <v>4</v>
      </c>
      <c r="AI14" s="12"/>
      <c r="AJ14" s="11"/>
      <c r="AK14" s="11"/>
      <c r="AL14" s="11"/>
      <c r="AM14" s="11"/>
      <c r="AN14" s="12"/>
      <c r="AO14" s="11"/>
      <c r="AP14" s="11"/>
      <c r="AQ14" s="11"/>
      <c r="AR14" s="11"/>
      <c r="AS14" s="12"/>
      <c r="AT14" s="11"/>
      <c r="AU14" s="11"/>
      <c r="AV14" s="11"/>
      <c r="AW14" s="11"/>
      <c r="AX14" s="12"/>
      <c r="AY14" s="11"/>
      <c r="AZ14" s="11"/>
      <c r="BA14" s="11"/>
      <c r="BB14" s="11"/>
    </row>
    <row r="15" spans="1:54" ht="15.75" x14ac:dyDescent="0.25">
      <c r="A15" s="9" t="s">
        <v>151</v>
      </c>
      <c r="B15" s="10" t="s">
        <v>44</v>
      </c>
      <c r="C15" s="11"/>
      <c r="D15" s="11">
        <v>4</v>
      </c>
      <c r="E15" s="11"/>
      <c r="F15" s="11">
        <f t="shared" ref="F15:F30" si="14">O15+T15+Y15+AD15</f>
        <v>172</v>
      </c>
      <c r="G15" s="11">
        <f t="shared" ref="G15:G30" si="15">K15</f>
        <v>56</v>
      </c>
      <c r="H15" s="11"/>
      <c r="I15" s="11">
        <f t="shared" ref="I15:I30" si="16">Q15+V15+AA15+AF15</f>
        <v>172</v>
      </c>
      <c r="J15" s="11">
        <v>116</v>
      </c>
      <c r="K15" s="11">
        <v>56</v>
      </c>
      <c r="L15" s="11"/>
      <c r="M15" s="11"/>
      <c r="N15" s="11"/>
      <c r="O15" s="12">
        <f t="shared" ref="O15:O27" si="17">P15+Q15+R15+S15</f>
        <v>34</v>
      </c>
      <c r="P15" s="11"/>
      <c r="Q15" s="11">
        <v>34</v>
      </c>
      <c r="R15" s="11"/>
      <c r="S15" s="11"/>
      <c r="T15" s="12">
        <f t="shared" ref="T15:T29" si="18">U15+V15+W15+X15</f>
        <v>46</v>
      </c>
      <c r="U15" s="11"/>
      <c r="V15" s="11">
        <v>46</v>
      </c>
      <c r="W15" s="11"/>
      <c r="X15" s="11"/>
      <c r="Y15" s="12">
        <f t="shared" ref="Y15:Y26" si="19">Z15+AA15+AB15+AC15</f>
        <v>42</v>
      </c>
      <c r="Z15" s="11"/>
      <c r="AA15" s="11">
        <v>42</v>
      </c>
      <c r="AB15" s="11"/>
      <c r="AC15" s="11"/>
      <c r="AD15" s="12">
        <f t="shared" ref="AD15:AD30" si="20">AE15+AF15+AG15+AH15</f>
        <v>50</v>
      </c>
      <c r="AE15" s="11"/>
      <c r="AF15" s="11">
        <v>50</v>
      </c>
      <c r="AG15" s="11"/>
      <c r="AH15" s="11"/>
      <c r="AI15" s="12"/>
      <c r="AJ15" s="11"/>
      <c r="AK15" s="11"/>
      <c r="AL15" s="11"/>
      <c r="AM15" s="11"/>
      <c r="AN15" s="12"/>
      <c r="AO15" s="11"/>
      <c r="AP15" s="11"/>
      <c r="AQ15" s="11"/>
      <c r="AR15" s="11"/>
      <c r="AS15" s="12"/>
      <c r="AT15" s="11"/>
      <c r="AU15" s="11"/>
      <c r="AV15" s="11"/>
      <c r="AW15" s="11"/>
      <c r="AX15" s="12"/>
      <c r="AY15" s="11"/>
      <c r="AZ15" s="11"/>
      <c r="BA15" s="11"/>
      <c r="BB15" s="11"/>
    </row>
    <row r="16" spans="1:54" ht="15.75" x14ac:dyDescent="0.25">
      <c r="A16" s="9" t="s">
        <v>152</v>
      </c>
      <c r="B16" s="10" t="s">
        <v>45</v>
      </c>
      <c r="C16" s="11"/>
      <c r="D16" s="11">
        <v>4</v>
      </c>
      <c r="E16" s="11"/>
      <c r="F16" s="11">
        <f t="shared" si="14"/>
        <v>170</v>
      </c>
      <c r="G16" s="11">
        <f t="shared" si="15"/>
        <v>38</v>
      </c>
      <c r="H16" s="11"/>
      <c r="I16" s="11">
        <f t="shared" si="16"/>
        <v>170</v>
      </c>
      <c r="J16" s="11">
        <v>132</v>
      </c>
      <c r="K16" s="14">
        <v>38</v>
      </c>
      <c r="L16" s="11"/>
      <c r="M16" s="11"/>
      <c r="N16" s="11"/>
      <c r="O16" s="12">
        <f t="shared" si="17"/>
        <v>38</v>
      </c>
      <c r="P16" s="11"/>
      <c r="Q16" s="11">
        <v>38</v>
      </c>
      <c r="R16" s="11"/>
      <c r="S16" s="15"/>
      <c r="T16" s="12">
        <f t="shared" si="18"/>
        <v>38</v>
      </c>
      <c r="U16" s="11"/>
      <c r="V16" s="11">
        <v>38</v>
      </c>
      <c r="W16" s="11"/>
      <c r="X16" s="15"/>
      <c r="Y16" s="12">
        <f t="shared" si="19"/>
        <v>48</v>
      </c>
      <c r="Z16" s="11"/>
      <c r="AA16" s="11">
        <v>48</v>
      </c>
      <c r="AB16" s="11"/>
      <c r="AC16" s="15"/>
      <c r="AD16" s="12">
        <f t="shared" si="20"/>
        <v>46</v>
      </c>
      <c r="AE16" s="11"/>
      <c r="AF16" s="11">
        <v>46</v>
      </c>
      <c r="AG16" s="11"/>
      <c r="AH16" s="11"/>
      <c r="AI16" s="12"/>
      <c r="AJ16" s="11"/>
      <c r="AK16" s="11"/>
      <c r="AL16" s="11"/>
      <c r="AM16" s="11"/>
      <c r="AN16" s="12"/>
      <c r="AO16" s="11"/>
      <c r="AP16" s="11"/>
      <c r="AQ16" s="11"/>
      <c r="AR16" s="11"/>
      <c r="AS16" s="12"/>
      <c r="AT16" s="11"/>
      <c r="AU16" s="11"/>
      <c r="AV16" s="11"/>
      <c r="AW16" s="11"/>
      <c r="AX16" s="12"/>
      <c r="AY16" s="11"/>
      <c r="AZ16" s="11"/>
      <c r="BA16" s="11"/>
      <c r="BB16" s="11"/>
    </row>
    <row r="17" spans="1:54" ht="15.75" x14ac:dyDescent="0.25">
      <c r="A17" s="9" t="s">
        <v>153</v>
      </c>
      <c r="B17" s="16" t="s">
        <v>46</v>
      </c>
      <c r="C17" s="11"/>
      <c r="D17" s="11">
        <v>2</v>
      </c>
      <c r="E17" s="11"/>
      <c r="F17" s="11">
        <f t="shared" si="14"/>
        <v>110</v>
      </c>
      <c r="G17" s="11">
        <f t="shared" si="15"/>
        <v>36</v>
      </c>
      <c r="H17" s="11"/>
      <c r="I17" s="11">
        <f t="shared" si="16"/>
        <v>110</v>
      </c>
      <c r="J17" s="11">
        <v>74</v>
      </c>
      <c r="K17" s="11">
        <v>36</v>
      </c>
      <c r="L17" s="11"/>
      <c r="M17" s="11"/>
      <c r="N17" s="11"/>
      <c r="O17" s="12">
        <f t="shared" si="17"/>
        <v>60</v>
      </c>
      <c r="P17" s="11"/>
      <c r="Q17" s="11">
        <v>60</v>
      </c>
      <c r="R17" s="11"/>
      <c r="S17" s="11"/>
      <c r="T17" s="12">
        <f t="shared" si="18"/>
        <v>50</v>
      </c>
      <c r="U17" s="11"/>
      <c r="V17" s="11">
        <v>50</v>
      </c>
      <c r="W17" s="11"/>
      <c r="X17" s="11"/>
      <c r="Y17" s="12"/>
      <c r="Z17" s="11"/>
      <c r="AA17" s="11"/>
      <c r="AB17" s="11"/>
      <c r="AC17" s="11"/>
      <c r="AD17" s="12"/>
      <c r="AE17" s="11"/>
      <c r="AF17" s="11"/>
      <c r="AG17" s="11"/>
      <c r="AH17" s="11"/>
      <c r="AI17" s="12"/>
      <c r="AJ17" s="11"/>
      <c r="AK17" s="11"/>
      <c r="AL17" s="11"/>
      <c r="AM17" s="11"/>
      <c r="AN17" s="12"/>
      <c r="AO17" s="11"/>
      <c r="AP17" s="11"/>
      <c r="AQ17" s="11"/>
      <c r="AR17" s="11"/>
      <c r="AS17" s="12"/>
      <c r="AT17" s="11"/>
      <c r="AU17" s="11"/>
      <c r="AV17" s="11"/>
      <c r="AW17" s="11"/>
      <c r="AX17" s="12"/>
      <c r="AY17" s="11"/>
      <c r="AZ17" s="11"/>
      <c r="BA17" s="11"/>
      <c r="BB17" s="11"/>
    </row>
    <row r="18" spans="1:54" ht="15.75" x14ac:dyDescent="0.25">
      <c r="A18" s="9" t="s">
        <v>154</v>
      </c>
      <c r="B18" s="10" t="s">
        <v>47</v>
      </c>
      <c r="C18" s="11"/>
      <c r="D18" s="11">
        <v>1</v>
      </c>
      <c r="E18" s="11"/>
      <c r="F18" s="11">
        <f t="shared" si="14"/>
        <v>70</v>
      </c>
      <c r="G18" s="11">
        <f t="shared" si="15"/>
        <v>22</v>
      </c>
      <c r="H18" s="11"/>
      <c r="I18" s="11">
        <f t="shared" si="16"/>
        <v>70</v>
      </c>
      <c r="J18" s="11">
        <v>48</v>
      </c>
      <c r="K18" s="11">
        <v>22</v>
      </c>
      <c r="L18" s="11"/>
      <c r="M18" s="11"/>
      <c r="N18" s="11"/>
      <c r="O18" s="12">
        <f t="shared" si="17"/>
        <v>70</v>
      </c>
      <c r="P18" s="11"/>
      <c r="Q18" s="11">
        <v>70</v>
      </c>
      <c r="R18" s="11"/>
      <c r="S18" s="11"/>
      <c r="T18" s="12"/>
      <c r="U18" s="11"/>
      <c r="V18" s="11"/>
      <c r="W18" s="11"/>
      <c r="X18" s="11"/>
      <c r="Y18" s="12"/>
      <c r="Z18" s="11"/>
      <c r="AA18" s="11"/>
      <c r="AB18" s="11"/>
      <c r="AC18" s="11"/>
      <c r="AD18" s="12"/>
      <c r="AE18" s="11"/>
      <c r="AF18" s="11"/>
      <c r="AG18" s="11"/>
      <c r="AH18" s="11"/>
      <c r="AI18" s="12"/>
      <c r="AJ18" s="11"/>
      <c r="AK18" s="11"/>
      <c r="AL18" s="11"/>
      <c r="AM18" s="11"/>
      <c r="AN18" s="12"/>
      <c r="AO18" s="11"/>
      <c r="AP18" s="11"/>
      <c r="AQ18" s="11"/>
      <c r="AR18" s="11"/>
      <c r="AS18" s="12"/>
      <c r="AT18" s="11"/>
      <c r="AU18" s="11"/>
      <c r="AV18" s="11"/>
      <c r="AW18" s="11"/>
      <c r="AX18" s="12"/>
      <c r="AY18" s="11"/>
      <c r="AZ18" s="11"/>
      <c r="BA18" s="11"/>
      <c r="BB18" s="11"/>
    </row>
    <row r="19" spans="1:54" ht="15.75" x14ac:dyDescent="0.25">
      <c r="A19" s="9" t="s">
        <v>165</v>
      </c>
      <c r="B19" s="16" t="s">
        <v>48</v>
      </c>
      <c r="C19" s="11"/>
      <c r="D19" s="11">
        <v>4</v>
      </c>
      <c r="E19" s="11"/>
      <c r="F19" s="11">
        <f t="shared" si="14"/>
        <v>171</v>
      </c>
      <c r="G19" s="11">
        <f t="shared" si="15"/>
        <v>170</v>
      </c>
      <c r="H19" s="11"/>
      <c r="I19" s="11">
        <f t="shared" si="16"/>
        <v>171</v>
      </c>
      <c r="J19" s="11">
        <v>1</v>
      </c>
      <c r="K19" s="11">
        <v>170</v>
      </c>
      <c r="L19" s="11"/>
      <c r="M19" s="13"/>
      <c r="N19" s="13"/>
      <c r="O19" s="12">
        <f t="shared" si="17"/>
        <v>31</v>
      </c>
      <c r="P19" s="11"/>
      <c r="Q19" s="11">
        <v>31</v>
      </c>
      <c r="R19" s="11"/>
      <c r="S19" s="11"/>
      <c r="T19" s="12">
        <f t="shared" si="18"/>
        <v>56</v>
      </c>
      <c r="U19" s="11"/>
      <c r="V19" s="11">
        <v>56</v>
      </c>
      <c r="W19" s="11"/>
      <c r="X19" s="11"/>
      <c r="Y19" s="12">
        <f t="shared" si="19"/>
        <v>52</v>
      </c>
      <c r="Z19" s="11"/>
      <c r="AA19" s="11">
        <v>52</v>
      </c>
      <c r="AB19" s="11"/>
      <c r="AC19" s="11"/>
      <c r="AD19" s="12">
        <f t="shared" si="20"/>
        <v>32</v>
      </c>
      <c r="AE19" s="11"/>
      <c r="AF19" s="11">
        <v>32</v>
      </c>
      <c r="AG19" s="13"/>
      <c r="AH19" s="13"/>
      <c r="AI19" s="12"/>
      <c r="AJ19" s="11"/>
      <c r="AK19" s="11"/>
      <c r="AL19" s="11"/>
      <c r="AM19" s="11"/>
      <c r="AN19" s="12"/>
      <c r="AO19" s="11"/>
      <c r="AP19" s="11"/>
      <c r="AQ19" s="11"/>
      <c r="AR19" s="11"/>
      <c r="AS19" s="12"/>
      <c r="AT19" s="11"/>
      <c r="AU19" s="11"/>
      <c r="AV19" s="11"/>
      <c r="AW19" s="11"/>
      <c r="AX19" s="12"/>
      <c r="AY19" s="11"/>
      <c r="AZ19" s="11"/>
      <c r="BA19" s="11"/>
      <c r="BB19" s="11"/>
    </row>
    <row r="20" spans="1:54" ht="15.75" x14ac:dyDescent="0.25">
      <c r="A20" s="9" t="s">
        <v>166</v>
      </c>
      <c r="B20" s="17" t="s">
        <v>49</v>
      </c>
      <c r="C20" s="11">
        <v>4</v>
      </c>
      <c r="D20" s="11"/>
      <c r="E20" s="11"/>
      <c r="F20" s="11">
        <f t="shared" si="14"/>
        <v>256</v>
      </c>
      <c r="G20" s="11">
        <f t="shared" si="15"/>
        <v>78</v>
      </c>
      <c r="H20" s="11"/>
      <c r="I20" s="11">
        <f t="shared" si="16"/>
        <v>242</v>
      </c>
      <c r="J20" s="11">
        <v>164</v>
      </c>
      <c r="K20" s="11">
        <v>78</v>
      </c>
      <c r="L20" s="11"/>
      <c r="M20" s="11">
        <v>8</v>
      </c>
      <c r="N20" s="11">
        <v>6</v>
      </c>
      <c r="O20" s="12">
        <f t="shared" si="17"/>
        <v>30</v>
      </c>
      <c r="P20" s="11"/>
      <c r="Q20" s="11">
        <v>30</v>
      </c>
      <c r="R20" s="11"/>
      <c r="S20" s="11"/>
      <c r="T20" s="12">
        <f t="shared" si="18"/>
        <v>76</v>
      </c>
      <c r="U20" s="11"/>
      <c r="V20" s="11">
        <v>76</v>
      </c>
      <c r="W20" s="11"/>
      <c r="X20" s="11"/>
      <c r="Y20" s="12">
        <f t="shared" si="19"/>
        <v>64</v>
      </c>
      <c r="Z20" s="11"/>
      <c r="AA20" s="11">
        <v>64</v>
      </c>
      <c r="AB20" s="11"/>
      <c r="AC20" s="11"/>
      <c r="AD20" s="12">
        <f t="shared" si="20"/>
        <v>86</v>
      </c>
      <c r="AE20" s="11"/>
      <c r="AF20" s="11">
        <v>72</v>
      </c>
      <c r="AG20" s="11">
        <v>8</v>
      </c>
      <c r="AH20" s="11">
        <v>6</v>
      </c>
      <c r="AI20" s="12"/>
      <c r="AJ20" s="11"/>
      <c r="AK20" s="11"/>
      <c r="AL20" s="11"/>
      <c r="AM20" s="11"/>
      <c r="AN20" s="12"/>
      <c r="AO20" s="11"/>
      <c r="AP20" s="11"/>
      <c r="AQ20" s="11"/>
      <c r="AR20" s="11"/>
      <c r="AS20" s="12"/>
      <c r="AT20" s="11"/>
      <c r="AU20" s="11"/>
      <c r="AV20" s="11"/>
      <c r="AW20" s="11"/>
      <c r="AX20" s="12"/>
      <c r="AY20" s="11"/>
      <c r="AZ20" s="11"/>
      <c r="BA20" s="11"/>
      <c r="BB20" s="11"/>
    </row>
    <row r="21" spans="1:54" ht="15.75" x14ac:dyDescent="0.25">
      <c r="A21" s="9" t="s">
        <v>167</v>
      </c>
      <c r="B21" s="10" t="s">
        <v>50</v>
      </c>
      <c r="C21" s="11">
        <v>2</v>
      </c>
      <c r="D21" s="11"/>
      <c r="E21" s="11"/>
      <c r="F21" s="11">
        <f t="shared" si="14"/>
        <v>154</v>
      </c>
      <c r="G21" s="11">
        <f t="shared" si="15"/>
        <v>98</v>
      </c>
      <c r="H21" s="11"/>
      <c r="I21" s="11">
        <f t="shared" si="16"/>
        <v>140</v>
      </c>
      <c r="J21" s="11">
        <v>42</v>
      </c>
      <c r="K21" s="11">
        <v>98</v>
      </c>
      <c r="L21" s="11"/>
      <c r="M21" s="11">
        <v>8</v>
      </c>
      <c r="N21" s="11">
        <v>6</v>
      </c>
      <c r="O21" s="12">
        <f t="shared" si="17"/>
        <v>64</v>
      </c>
      <c r="P21" s="11"/>
      <c r="Q21" s="11">
        <v>64</v>
      </c>
      <c r="R21" s="11"/>
      <c r="S21" s="11"/>
      <c r="T21" s="12">
        <f t="shared" si="18"/>
        <v>90</v>
      </c>
      <c r="U21" s="11"/>
      <c r="V21" s="11">
        <v>76</v>
      </c>
      <c r="W21" s="11">
        <v>8</v>
      </c>
      <c r="X21" s="11">
        <v>6</v>
      </c>
      <c r="Y21" s="12"/>
      <c r="Z21" s="11"/>
      <c r="AA21" s="11"/>
      <c r="AB21" s="11"/>
      <c r="AC21" s="11"/>
      <c r="AD21" s="12"/>
      <c r="AE21" s="11"/>
      <c r="AF21" s="11"/>
      <c r="AG21" s="11"/>
      <c r="AH21" s="11"/>
      <c r="AI21" s="12"/>
      <c r="AJ21" s="11"/>
      <c r="AK21" s="11"/>
      <c r="AL21" s="11"/>
      <c r="AM21" s="11"/>
      <c r="AN21" s="12"/>
      <c r="AO21" s="11"/>
      <c r="AP21" s="11"/>
      <c r="AQ21" s="11"/>
      <c r="AR21" s="11"/>
      <c r="AS21" s="12"/>
      <c r="AT21" s="11"/>
      <c r="AU21" s="11"/>
      <c r="AV21" s="11"/>
      <c r="AW21" s="11"/>
      <c r="AX21" s="12"/>
      <c r="AY21" s="11"/>
      <c r="AZ21" s="11"/>
      <c r="BA21" s="11"/>
      <c r="BB21" s="11"/>
    </row>
    <row r="22" spans="1:54" ht="47.25" x14ac:dyDescent="0.25">
      <c r="A22" s="9" t="s">
        <v>155</v>
      </c>
      <c r="B22" s="10" t="s">
        <v>51</v>
      </c>
      <c r="C22" s="11"/>
      <c r="D22" s="11">
        <v>4</v>
      </c>
      <c r="E22" s="11" t="s">
        <v>149</v>
      </c>
      <c r="F22" s="11">
        <f t="shared" si="14"/>
        <v>171</v>
      </c>
      <c r="G22" s="11">
        <f t="shared" si="15"/>
        <v>170</v>
      </c>
      <c r="H22" s="11"/>
      <c r="I22" s="11">
        <f t="shared" si="16"/>
        <v>171</v>
      </c>
      <c r="J22" s="11">
        <v>1</v>
      </c>
      <c r="K22" s="11">
        <v>170</v>
      </c>
      <c r="L22" s="11"/>
      <c r="M22" s="11"/>
      <c r="N22" s="11"/>
      <c r="O22" s="12">
        <f t="shared" si="17"/>
        <v>31</v>
      </c>
      <c r="P22" s="11"/>
      <c r="Q22" s="11">
        <v>31</v>
      </c>
      <c r="R22" s="11"/>
      <c r="S22" s="11"/>
      <c r="T22" s="12">
        <f t="shared" si="18"/>
        <v>38</v>
      </c>
      <c r="U22" s="11"/>
      <c r="V22" s="11">
        <v>38</v>
      </c>
      <c r="W22" s="11"/>
      <c r="X22" s="11"/>
      <c r="Y22" s="12">
        <f t="shared" si="19"/>
        <v>50</v>
      </c>
      <c r="Z22" s="11"/>
      <c r="AA22" s="11">
        <v>50</v>
      </c>
      <c r="AB22" s="11"/>
      <c r="AC22" s="11"/>
      <c r="AD22" s="12">
        <f t="shared" si="20"/>
        <v>52</v>
      </c>
      <c r="AE22" s="11"/>
      <c r="AF22" s="11">
        <v>52</v>
      </c>
      <c r="AG22" s="11"/>
      <c r="AH22" s="11"/>
      <c r="AI22" s="12"/>
      <c r="AJ22" s="11"/>
      <c r="AK22" s="11"/>
      <c r="AL22" s="11"/>
      <c r="AM22" s="11"/>
      <c r="AN22" s="12"/>
      <c r="AO22" s="11"/>
      <c r="AP22" s="11"/>
      <c r="AQ22" s="11"/>
      <c r="AR22" s="11"/>
      <c r="AS22" s="12"/>
      <c r="AT22" s="11"/>
      <c r="AU22" s="11"/>
      <c r="AV22" s="11"/>
      <c r="AW22" s="11"/>
      <c r="AX22" s="12"/>
      <c r="AY22" s="11"/>
      <c r="AZ22" s="11"/>
      <c r="BA22" s="11"/>
      <c r="BB22" s="11"/>
    </row>
    <row r="23" spans="1:54" ht="31.5" x14ac:dyDescent="0.25">
      <c r="A23" s="18" t="s">
        <v>156</v>
      </c>
      <c r="B23" s="10" t="s">
        <v>52</v>
      </c>
      <c r="C23" s="11"/>
      <c r="D23" s="11">
        <v>1</v>
      </c>
      <c r="E23" s="11"/>
      <c r="F23" s="11">
        <f t="shared" si="14"/>
        <v>68</v>
      </c>
      <c r="G23" s="11">
        <f t="shared" si="15"/>
        <v>48</v>
      </c>
      <c r="H23" s="11"/>
      <c r="I23" s="11">
        <f t="shared" si="16"/>
        <v>68</v>
      </c>
      <c r="J23" s="11">
        <v>20</v>
      </c>
      <c r="K23" s="11">
        <v>48</v>
      </c>
      <c r="L23" s="11"/>
      <c r="M23" s="11"/>
      <c r="N23" s="11"/>
      <c r="O23" s="12">
        <f t="shared" si="17"/>
        <v>68</v>
      </c>
      <c r="P23" s="11"/>
      <c r="Q23" s="11">
        <v>68</v>
      </c>
      <c r="R23" s="11"/>
      <c r="S23" s="11"/>
      <c r="T23" s="12"/>
      <c r="U23" s="11"/>
      <c r="V23" s="11"/>
      <c r="W23" s="11"/>
      <c r="X23" s="11"/>
      <c r="Y23" s="12"/>
      <c r="Z23" s="11"/>
      <c r="AA23" s="11"/>
      <c r="AB23" s="11"/>
      <c r="AC23" s="11"/>
      <c r="AD23" s="12"/>
      <c r="AE23" s="11"/>
      <c r="AF23" s="11"/>
      <c r="AG23" s="11"/>
      <c r="AH23" s="11"/>
      <c r="AI23" s="12"/>
      <c r="AJ23" s="11"/>
      <c r="AK23" s="11"/>
      <c r="AL23" s="11"/>
      <c r="AM23" s="11"/>
      <c r="AN23" s="12"/>
      <c r="AO23" s="11"/>
      <c r="AP23" s="11"/>
      <c r="AQ23" s="11"/>
      <c r="AR23" s="11"/>
      <c r="AS23" s="12"/>
      <c r="AT23" s="11"/>
      <c r="AU23" s="11"/>
      <c r="AV23" s="11"/>
      <c r="AW23" s="11"/>
      <c r="AX23" s="12"/>
      <c r="AY23" s="11"/>
      <c r="AZ23" s="11"/>
      <c r="BA23" s="11"/>
      <c r="BB23" s="11"/>
    </row>
    <row r="24" spans="1:54" ht="15.75" x14ac:dyDescent="0.25">
      <c r="A24" s="9" t="s">
        <v>168</v>
      </c>
      <c r="B24" s="10" t="s">
        <v>53</v>
      </c>
      <c r="C24" s="11">
        <v>2</v>
      </c>
      <c r="D24" s="11"/>
      <c r="E24" s="11"/>
      <c r="F24" s="11">
        <f t="shared" si="14"/>
        <v>154</v>
      </c>
      <c r="G24" s="11">
        <f t="shared" si="15"/>
        <v>34</v>
      </c>
      <c r="H24" s="9"/>
      <c r="I24" s="11">
        <f t="shared" si="16"/>
        <v>140</v>
      </c>
      <c r="J24" s="11">
        <v>106</v>
      </c>
      <c r="K24" s="11">
        <v>34</v>
      </c>
      <c r="L24" s="11"/>
      <c r="M24" s="11">
        <v>8</v>
      </c>
      <c r="N24" s="11">
        <v>6</v>
      </c>
      <c r="O24" s="12">
        <f t="shared" si="17"/>
        <v>80</v>
      </c>
      <c r="P24" s="11"/>
      <c r="Q24" s="11">
        <v>80</v>
      </c>
      <c r="R24" s="11"/>
      <c r="S24" s="11"/>
      <c r="T24" s="12">
        <f t="shared" si="18"/>
        <v>74</v>
      </c>
      <c r="U24" s="11"/>
      <c r="V24" s="11">
        <v>60</v>
      </c>
      <c r="W24" s="11">
        <v>8</v>
      </c>
      <c r="X24" s="11">
        <v>6</v>
      </c>
      <c r="Y24" s="12"/>
      <c r="Z24" s="11"/>
      <c r="AA24" s="11"/>
      <c r="AB24" s="11"/>
      <c r="AC24" s="11"/>
      <c r="AD24" s="12"/>
      <c r="AE24" s="11"/>
      <c r="AF24" s="11"/>
      <c r="AG24" s="11"/>
      <c r="AH24" s="11"/>
      <c r="AI24" s="12"/>
      <c r="AJ24" s="11"/>
      <c r="AK24" s="11"/>
      <c r="AL24" s="11"/>
      <c r="AM24" s="11"/>
      <c r="AN24" s="12"/>
      <c r="AO24" s="11"/>
      <c r="AP24" s="11"/>
      <c r="AQ24" s="11"/>
      <c r="AR24" s="11"/>
      <c r="AS24" s="12"/>
      <c r="AT24" s="11"/>
      <c r="AU24" s="11"/>
      <c r="AV24" s="11"/>
      <c r="AW24" s="11"/>
      <c r="AX24" s="12"/>
      <c r="AY24" s="11"/>
      <c r="AZ24" s="11"/>
      <c r="BA24" s="11"/>
      <c r="BB24" s="11"/>
    </row>
    <row r="25" spans="1:54" ht="15.75" x14ac:dyDescent="0.25">
      <c r="A25" s="9" t="s">
        <v>169</v>
      </c>
      <c r="B25" s="19" t="s">
        <v>54</v>
      </c>
      <c r="C25" s="11">
        <v>4</v>
      </c>
      <c r="D25" s="11"/>
      <c r="E25" s="11"/>
      <c r="F25" s="11">
        <f t="shared" si="14"/>
        <v>180</v>
      </c>
      <c r="G25" s="11">
        <f t="shared" si="15"/>
        <v>98</v>
      </c>
      <c r="H25" s="11"/>
      <c r="I25" s="11">
        <f t="shared" si="16"/>
        <v>170</v>
      </c>
      <c r="J25" s="11">
        <v>72</v>
      </c>
      <c r="K25" s="11">
        <v>98</v>
      </c>
      <c r="L25" s="11"/>
      <c r="M25" s="11">
        <v>4</v>
      </c>
      <c r="N25" s="11">
        <v>6</v>
      </c>
      <c r="O25" s="12">
        <f t="shared" si="17"/>
        <v>40</v>
      </c>
      <c r="P25" s="11"/>
      <c r="Q25" s="11">
        <v>40</v>
      </c>
      <c r="R25" s="11"/>
      <c r="S25" s="11"/>
      <c r="T25" s="12">
        <f t="shared" si="18"/>
        <v>48</v>
      </c>
      <c r="U25" s="11"/>
      <c r="V25" s="11">
        <v>48</v>
      </c>
      <c r="W25" s="11"/>
      <c r="X25" s="11"/>
      <c r="Y25" s="12">
        <f t="shared" si="19"/>
        <v>34</v>
      </c>
      <c r="Z25" s="11"/>
      <c r="AA25" s="11">
        <v>34</v>
      </c>
      <c r="AB25" s="11"/>
      <c r="AC25" s="11"/>
      <c r="AD25" s="12">
        <f t="shared" si="20"/>
        <v>58</v>
      </c>
      <c r="AE25" s="11"/>
      <c r="AF25" s="11">
        <v>48</v>
      </c>
      <c r="AG25" s="11">
        <v>4</v>
      </c>
      <c r="AH25" s="11">
        <v>6</v>
      </c>
      <c r="AI25" s="12"/>
      <c r="AJ25" s="11"/>
      <c r="AK25" s="11"/>
      <c r="AL25" s="11"/>
      <c r="AM25" s="11"/>
      <c r="AN25" s="12"/>
      <c r="AO25" s="11"/>
      <c r="AP25" s="11"/>
      <c r="AQ25" s="11"/>
      <c r="AR25" s="11"/>
      <c r="AS25" s="12"/>
      <c r="AT25" s="11"/>
      <c r="AU25" s="11"/>
      <c r="AV25" s="11"/>
      <c r="AW25" s="11"/>
      <c r="AX25" s="12"/>
      <c r="AY25" s="11"/>
      <c r="AZ25" s="11"/>
      <c r="BA25" s="11"/>
      <c r="BB25" s="11"/>
    </row>
    <row r="26" spans="1:54" ht="15.75" x14ac:dyDescent="0.25">
      <c r="A26" s="20" t="s">
        <v>157</v>
      </c>
      <c r="B26" s="19" t="s">
        <v>55</v>
      </c>
      <c r="C26" s="11"/>
      <c r="D26" s="11">
        <v>4</v>
      </c>
      <c r="E26" s="11"/>
      <c r="F26" s="11">
        <f t="shared" si="14"/>
        <v>106</v>
      </c>
      <c r="G26" s="11">
        <f t="shared" si="15"/>
        <v>64</v>
      </c>
      <c r="H26" s="11"/>
      <c r="I26" s="11">
        <f t="shared" si="16"/>
        <v>106</v>
      </c>
      <c r="J26" s="11">
        <v>42</v>
      </c>
      <c r="K26" s="11">
        <v>64</v>
      </c>
      <c r="L26" s="11"/>
      <c r="M26" s="13"/>
      <c r="N26" s="21"/>
      <c r="O26" s="12"/>
      <c r="P26" s="11"/>
      <c r="Q26" s="11"/>
      <c r="R26" s="11"/>
      <c r="S26" s="11"/>
      <c r="T26" s="12"/>
      <c r="U26" s="11"/>
      <c r="V26" s="11"/>
      <c r="W26" s="11"/>
      <c r="X26" s="11"/>
      <c r="Y26" s="12">
        <f t="shared" si="19"/>
        <v>42</v>
      </c>
      <c r="Z26" s="11"/>
      <c r="AA26" s="11">
        <v>42</v>
      </c>
      <c r="AB26" s="11"/>
      <c r="AC26" s="11"/>
      <c r="AD26" s="12">
        <f t="shared" si="20"/>
        <v>64</v>
      </c>
      <c r="AE26" s="11"/>
      <c r="AF26" s="11">
        <v>64</v>
      </c>
      <c r="AG26" s="11"/>
      <c r="AH26" s="11"/>
      <c r="AI26" s="12"/>
      <c r="AJ26" s="11"/>
      <c r="AK26" s="11"/>
      <c r="AL26" s="11"/>
      <c r="AM26" s="11"/>
      <c r="AN26" s="12"/>
      <c r="AO26" s="11"/>
      <c r="AP26" s="11"/>
      <c r="AQ26" s="11"/>
      <c r="AR26" s="11"/>
      <c r="AS26" s="12"/>
      <c r="AT26" s="11"/>
      <c r="AU26" s="11"/>
      <c r="AV26" s="11"/>
      <c r="AW26" s="11"/>
      <c r="AX26" s="12"/>
      <c r="AY26" s="11"/>
      <c r="AZ26" s="11"/>
      <c r="BA26" s="11"/>
      <c r="BB26" s="11"/>
    </row>
    <row r="27" spans="1:54" ht="15.75" x14ac:dyDescent="0.25">
      <c r="A27" s="83" t="s">
        <v>58</v>
      </c>
      <c r="B27" s="84"/>
      <c r="C27" s="11"/>
      <c r="D27" s="11">
        <v>1</v>
      </c>
      <c r="E27" s="11"/>
      <c r="F27" s="11">
        <f t="shared" si="14"/>
        <v>32</v>
      </c>
      <c r="G27" s="11">
        <f t="shared" si="15"/>
        <v>16</v>
      </c>
      <c r="H27" s="11"/>
      <c r="I27" s="11">
        <f t="shared" si="16"/>
        <v>32</v>
      </c>
      <c r="J27" s="11">
        <v>16</v>
      </c>
      <c r="K27" s="11">
        <v>16</v>
      </c>
      <c r="L27" s="11"/>
      <c r="M27" s="11"/>
      <c r="N27" s="11"/>
      <c r="O27" s="12">
        <f t="shared" si="17"/>
        <v>32</v>
      </c>
      <c r="P27" s="11"/>
      <c r="Q27" s="11">
        <v>32</v>
      </c>
      <c r="R27" s="11"/>
      <c r="S27" s="11"/>
      <c r="T27" s="12"/>
      <c r="U27" s="11"/>
      <c r="V27" s="11"/>
      <c r="W27" s="11"/>
      <c r="X27" s="11"/>
      <c r="Y27" s="22"/>
      <c r="Z27" s="11"/>
      <c r="AA27" s="13"/>
      <c r="AB27" s="13"/>
      <c r="AC27" s="13"/>
      <c r="AD27" s="12"/>
      <c r="AE27" s="13"/>
      <c r="AF27" s="11"/>
      <c r="AG27" s="13"/>
      <c r="AH27" s="13"/>
      <c r="AI27" s="12"/>
      <c r="AJ27" s="11"/>
      <c r="AK27" s="11"/>
      <c r="AL27" s="11"/>
      <c r="AM27" s="11"/>
      <c r="AN27" s="12"/>
      <c r="AO27" s="11"/>
      <c r="AP27" s="11"/>
      <c r="AQ27" s="11"/>
      <c r="AR27" s="11"/>
      <c r="AS27" s="12"/>
      <c r="AT27" s="11"/>
      <c r="AU27" s="11"/>
      <c r="AV27" s="11"/>
      <c r="AW27" s="11"/>
      <c r="AX27" s="12"/>
      <c r="AY27" s="11"/>
      <c r="AZ27" s="11"/>
      <c r="BA27" s="11"/>
      <c r="BB27" s="11"/>
    </row>
    <row r="28" spans="1:54" ht="15.75" x14ac:dyDescent="0.25">
      <c r="A28" s="72" t="s">
        <v>145</v>
      </c>
      <c r="B28" s="7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1"/>
      <c r="Q28" s="11"/>
      <c r="R28" s="11"/>
      <c r="S28" s="11"/>
      <c r="T28" s="12"/>
      <c r="U28" s="11"/>
      <c r="V28" s="11"/>
      <c r="W28" s="11"/>
      <c r="X28" s="11"/>
      <c r="Y28" s="12"/>
      <c r="Z28" s="11"/>
      <c r="AA28" s="11"/>
      <c r="AB28" s="11"/>
      <c r="AC28" s="11"/>
      <c r="AD28" s="12"/>
      <c r="AE28" s="11"/>
      <c r="AF28" s="11"/>
      <c r="AG28" s="11"/>
      <c r="AH28" s="11"/>
      <c r="AI28" s="12"/>
      <c r="AJ28" s="11"/>
      <c r="AK28" s="11"/>
      <c r="AL28" s="11"/>
      <c r="AM28" s="11"/>
      <c r="AN28" s="12"/>
      <c r="AO28" s="11"/>
      <c r="AP28" s="11"/>
      <c r="AQ28" s="11"/>
      <c r="AR28" s="11"/>
      <c r="AS28" s="12"/>
      <c r="AT28" s="11"/>
      <c r="AU28" s="11"/>
      <c r="AV28" s="11"/>
      <c r="AW28" s="11"/>
      <c r="AX28" s="12"/>
      <c r="AY28" s="11"/>
      <c r="AZ28" s="11"/>
      <c r="BA28" s="11"/>
      <c r="BB28" s="11"/>
    </row>
    <row r="29" spans="1:54" ht="18" customHeight="1" x14ac:dyDescent="0.25">
      <c r="A29" s="23" t="s">
        <v>163</v>
      </c>
      <c r="B29" s="19" t="s">
        <v>147</v>
      </c>
      <c r="C29" s="11"/>
      <c r="D29" s="11">
        <v>2</v>
      </c>
      <c r="E29" s="11"/>
      <c r="F29" s="11">
        <f t="shared" si="14"/>
        <v>72</v>
      </c>
      <c r="G29" s="11">
        <f t="shared" si="15"/>
        <v>34</v>
      </c>
      <c r="H29" s="11"/>
      <c r="I29" s="11">
        <f t="shared" si="16"/>
        <v>72</v>
      </c>
      <c r="J29" s="11">
        <v>38</v>
      </c>
      <c r="K29" s="11">
        <v>34</v>
      </c>
      <c r="L29" s="11"/>
      <c r="M29" s="11"/>
      <c r="N29" s="11"/>
      <c r="O29" s="12"/>
      <c r="P29" s="11"/>
      <c r="Q29" s="11"/>
      <c r="R29" s="11"/>
      <c r="S29" s="11"/>
      <c r="T29" s="12">
        <f t="shared" si="18"/>
        <v>72</v>
      </c>
      <c r="U29" s="11"/>
      <c r="V29" s="11">
        <v>72</v>
      </c>
      <c r="W29" s="11"/>
      <c r="X29" s="11"/>
      <c r="Y29" s="12"/>
      <c r="Z29" s="11"/>
      <c r="AA29" s="11"/>
      <c r="AB29" s="11"/>
      <c r="AC29" s="11"/>
      <c r="AD29" s="12"/>
      <c r="AE29" s="11"/>
      <c r="AF29" s="11"/>
      <c r="AG29" s="11"/>
      <c r="AH29" s="11"/>
      <c r="AI29" s="12"/>
      <c r="AJ29" s="11"/>
      <c r="AK29" s="11"/>
      <c r="AL29" s="11"/>
      <c r="AM29" s="11"/>
      <c r="AN29" s="12"/>
      <c r="AO29" s="11"/>
      <c r="AP29" s="11"/>
      <c r="AQ29" s="11"/>
      <c r="AR29" s="11"/>
      <c r="AS29" s="12"/>
      <c r="AT29" s="11"/>
      <c r="AU29" s="11"/>
      <c r="AV29" s="11"/>
      <c r="AW29" s="11"/>
      <c r="AX29" s="12"/>
      <c r="AY29" s="11"/>
      <c r="AZ29" s="11"/>
      <c r="BA29" s="11"/>
      <c r="BB29" s="11"/>
    </row>
    <row r="30" spans="1:54" ht="17.25" customHeight="1" x14ac:dyDescent="0.25">
      <c r="A30" s="23" t="s">
        <v>164</v>
      </c>
      <c r="B30" s="19" t="s">
        <v>148</v>
      </c>
      <c r="C30" s="11"/>
      <c r="D30" s="11">
        <v>4</v>
      </c>
      <c r="E30" s="11"/>
      <c r="F30" s="11">
        <f t="shared" si="14"/>
        <v>38</v>
      </c>
      <c r="G30" s="11">
        <f t="shared" si="15"/>
        <v>28</v>
      </c>
      <c r="H30" s="11"/>
      <c r="I30" s="11">
        <f t="shared" si="16"/>
        <v>38</v>
      </c>
      <c r="J30" s="11">
        <v>10</v>
      </c>
      <c r="K30" s="11">
        <v>28</v>
      </c>
      <c r="L30" s="11"/>
      <c r="M30" s="11"/>
      <c r="N30" s="11"/>
      <c r="O30" s="12"/>
      <c r="P30" s="11"/>
      <c r="Q30" s="11"/>
      <c r="R30" s="11"/>
      <c r="S30" s="11"/>
      <c r="T30" s="12"/>
      <c r="U30" s="11"/>
      <c r="V30" s="11"/>
      <c r="W30" s="11"/>
      <c r="X30" s="11"/>
      <c r="Y30" s="12"/>
      <c r="Z30" s="11"/>
      <c r="AA30" s="11"/>
      <c r="AB30" s="11"/>
      <c r="AC30" s="11"/>
      <c r="AD30" s="12">
        <f t="shared" si="20"/>
        <v>38</v>
      </c>
      <c r="AE30" s="11"/>
      <c r="AF30" s="11">
        <v>38</v>
      </c>
      <c r="AG30" s="11"/>
      <c r="AH30" s="11"/>
      <c r="AI30" s="12"/>
      <c r="AJ30" s="11"/>
      <c r="AK30" s="11"/>
      <c r="AL30" s="11"/>
      <c r="AM30" s="11"/>
      <c r="AN30" s="12"/>
      <c r="AO30" s="11"/>
      <c r="AP30" s="11"/>
      <c r="AQ30" s="11"/>
      <c r="AR30" s="11"/>
      <c r="AS30" s="12"/>
      <c r="AT30" s="11"/>
      <c r="AU30" s="11"/>
      <c r="AV30" s="11"/>
      <c r="AW30" s="11"/>
      <c r="AX30" s="12"/>
      <c r="AY30" s="11"/>
      <c r="AZ30" s="11"/>
      <c r="BA30" s="11"/>
      <c r="BB30" s="11"/>
    </row>
    <row r="31" spans="1:54" ht="25.5" x14ac:dyDescent="0.25">
      <c r="A31" s="24" t="s">
        <v>56</v>
      </c>
      <c r="B31" s="67" t="s">
        <v>57</v>
      </c>
      <c r="C31" s="25"/>
      <c r="D31" s="25"/>
      <c r="E31" s="25"/>
      <c r="F31" s="25">
        <f>F32+F45</f>
        <v>3780</v>
      </c>
      <c r="G31" s="25">
        <f t="shared" ref="G31:BB31" si="21">G32+G45</f>
        <v>2416</v>
      </c>
      <c r="H31" s="25"/>
      <c r="I31" s="25">
        <f t="shared" si="21"/>
        <v>3628</v>
      </c>
      <c r="J31" s="25">
        <f t="shared" si="21"/>
        <v>1212</v>
      </c>
      <c r="K31" s="25">
        <f t="shared" si="21"/>
        <v>796</v>
      </c>
      <c r="L31" s="25"/>
      <c r="M31" s="25">
        <f t="shared" si="21"/>
        <v>44</v>
      </c>
      <c r="N31" s="25">
        <f t="shared" si="21"/>
        <v>108</v>
      </c>
      <c r="O31" s="25"/>
      <c r="P31" s="25"/>
      <c r="Q31" s="25"/>
      <c r="R31" s="25"/>
      <c r="S31" s="25"/>
      <c r="T31" s="25">
        <f t="shared" si="21"/>
        <v>254</v>
      </c>
      <c r="U31" s="25"/>
      <c r="V31" s="25">
        <f t="shared" si="21"/>
        <v>254</v>
      </c>
      <c r="W31" s="25"/>
      <c r="X31" s="25"/>
      <c r="Y31" s="25">
        <f t="shared" si="21"/>
        <v>258</v>
      </c>
      <c r="Z31" s="25"/>
      <c r="AA31" s="25">
        <f t="shared" si="21"/>
        <v>248</v>
      </c>
      <c r="AB31" s="25">
        <f t="shared" si="21"/>
        <v>4</v>
      </c>
      <c r="AC31" s="25">
        <f t="shared" si="21"/>
        <v>6</v>
      </c>
      <c r="AD31" s="25">
        <f t="shared" si="21"/>
        <v>388</v>
      </c>
      <c r="AE31" s="25"/>
      <c r="AF31" s="25">
        <f t="shared" si="21"/>
        <v>388</v>
      </c>
      <c r="AG31" s="25"/>
      <c r="AH31" s="25"/>
      <c r="AI31" s="25">
        <f t="shared" si="21"/>
        <v>612</v>
      </c>
      <c r="AJ31" s="25"/>
      <c r="AK31" s="25">
        <f t="shared" si="21"/>
        <v>580</v>
      </c>
      <c r="AL31" s="25">
        <f t="shared" si="21"/>
        <v>8</v>
      </c>
      <c r="AM31" s="25">
        <f t="shared" si="21"/>
        <v>24</v>
      </c>
      <c r="AN31" s="25">
        <f t="shared" si="21"/>
        <v>864</v>
      </c>
      <c r="AO31" s="25"/>
      <c r="AP31" s="25">
        <f t="shared" si="21"/>
        <v>822</v>
      </c>
      <c r="AQ31" s="25">
        <f>AQ32+AQ45</f>
        <v>6</v>
      </c>
      <c r="AR31" s="25">
        <f>AR32+AR45</f>
        <v>36</v>
      </c>
      <c r="AS31" s="25">
        <f t="shared" si="21"/>
        <v>612</v>
      </c>
      <c r="AT31" s="25"/>
      <c r="AU31" s="25">
        <f t="shared" si="21"/>
        <v>576</v>
      </c>
      <c r="AV31" s="25">
        <f t="shared" si="21"/>
        <v>18</v>
      </c>
      <c r="AW31" s="25">
        <f t="shared" si="21"/>
        <v>18</v>
      </c>
      <c r="AX31" s="25">
        <f t="shared" si="21"/>
        <v>792</v>
      </c>
      <c r="AY31" s="25"/>
      <c r="AZ31" s="25">
        <f t="shared" si="21"/>
        <v>760</v>
      </c>
      <c r="BA31" s="25">
        <f t="shared" si="21"/>
        <v>8</v>
      </c>
      <c r="BB31" s="25">
        <f t="shared" si="21"/>
        <v>24</v>
      </c>
    </row>
    <row r="32" spans="1:54" ht="31.5" x14ac:dyDescent="0.25">
      <c r="A32" s="6" t="s">
        <v>60</v>
      </c>
      <c r="B32" s="26" t="s">
        <v>61</v>
      </c>
      <c r="C32" s="8"/>
      <c r="D32" s="8"/>
      <c r="E32" s="8"/>
      <c r="F32" s="27">
        <f>F33+F34+F35+F36+F37+F38+F39+F40+F41+F42+F43+F44</f>
        <v>670</v>
      </c>
      <c r="G32" s="27">
        <f t="shared" ref="G32:AZ32" si="22">G33+G34+G35+G36+G37+G38+G39+G40+G41+G42+G43+G44</f>
        <v>320</v>
      </c>
      <c r="H32" s="27"/>
      <c r="I32" s="27">
        <f t="shared" si="22"/>
        <v>670</v>
      </c>
      <c r="J32" s="27">
        <f t="shared" si="22"/>
        <v>350</v>
      </c>
      <c r="K32" s="27">
        <f t="shared" si="22"/>
        <v>320</v>
      </c>
      <c r="L32" s="27"/>
      <c r="M32" s="27"/>
      <c r="N32" s="27"/>
      <c r="O32" s="27"/>
      <c r="P32" s="27"/>
      <c r="Q32" s="27"/>
      <c r="R32" s="27"/>
      <c r="S32" s="27"/>
      <c r="T32" s="27">
        <f t="shared" si="22"/>
        <v>254</v>
      </c>
      <c r="U32" s="27"/>
      <c r="V32" s="27">
        <f t="shared" si="22"/>
        <v>254</v>
      </c>
      <c r="W32" s="27"/>
      <c r="X32" s="27"/>
      <c r="Y32" s="27"/>
      <c r="Z32" s="27"/>
      <c r="AA32" s="27"/>
      <c r="AB32" s="27"/>
      <c r="AC32" s="27"/>
      <c r="AD32" s="27">
        <f t="shared" si="22"/>
        <v>82</v>
      </c>
      <c r="AE32" s="27"/>
      <c r="AF32" s="27">
        <f t="shared" si="22"/>
        <v>82</v>
      </c>
      <c r="AG32" s="27"/>
      <c r="AH32" s="27"/>
      <c r="AI32" s="27">
        <f t="shared" si="22"/>
        <v>94</v>
      </c>
      <c r="AJ32" s="27"/>
      <c r="AK32" s="27">
        <f t="shared" si="22"/>
        <v>94</v>
      </c>
      <c r="AL32" s="27"/>
      <c r="AM32" s="27"/>
      <c r="AN32" s="27">
        <f t="shared" si="22"/>
        <v>28</v>
      </c>
      <c r="AO32" s="27"/>
      <c r="AP32" s="27">
        <f t="shared" si="22"/>
        <v>28</v>
      </c>
      <c r="AQ32" s="27"/>
      <c r="AR32" s="27"/>
      <c r="AS32" s="27">
        <f>AS33+AS34+AS35+AS36+AS37+AS38+AS39+AS40+AS41+AS42+AS43+AS44</f>
        <v>54</v>
      </c>
      <c r="AT32" s="27"/>
      <c r="AU32" s="27">
        <f t="shared" si="22"/>
        <v>54</v>
      </c>
      <c r="AV32" s="27"/>
      <c r="AW32" s="27"/>
      <c r="AX32" s="27">
        <f t="shared" si="22"/>
        <v>158</v>
      </c>
      <c r="AY32" s="27"/>
      <c r="AZ32" s="27">
        <f t="shared" si="22"/>
        <v>158</v>
      </c>
      <c r="BA32" s="27"/>
      <c r="BB32" s="27"/>
    </row>
    <row r="33" spans="1:54" ht="47.25" customHeight="1" x14ac:dyDescent="0.25">
      <c r="A33" s="28" t="s">
        <v>62</v>
      </c>
      <c r="B33" s="29" t="s">
        <v>114</v>
      </c>
      <c r="C33" s="30"/>
      <c r="D33" s="11">
        <v>2</v>
      </c>
      <c r="E33" s="11"/>
      <c r="F33" s="11">
        <v>80</v>
      </c>
      <c r="G33" s="11">
        <f>K33</f>
        <v>34</v>
      </c>
      <c r="H33" s="11"/>
      <c r="I33" s="11">
        <f>Q33+V33+AA33+AF33+AK33+AP33+AU33+AZ33</f>
        <v>80</v>
      </c>
      <c r="J33" s="11">
        <v>46</v>
      </c>
      <c r="K33" s="11">
        <v>34</v>
      </c>
      <c r="L33" s="11"/>
      <c r="M33" s="11"/>
      <c r="N33" s="11"/>
      <c r="O33" s="12"/>
      <c r="P33" s="11"/>
      <c r="Q33" s="11"/>
      <c r="R33" s="11"/>
      <c r="S33" s="11"/>
      <c r="T33" s="12">
        <f>U33+V33+W33+X33</f>
        <v>80</v>
      </c>
      <c r="U33" s="11"/>
      <c r="V33" s="11">
        <v>80</v>
      </c>
      <c r="W33" s="11"/>
      <c r="X33" s="11"/>
      <c r="Y33" s="12"/>
      <c r="Z33" s="11"/>
      <c r="AA33" s="11"/>
      <c r="AB33" s="11"/>
      <c r="AC33" s="11"/>
      <c r="AD33" s="12"/>
      <c r="AE33" s="11"/>
      <c r="AF33" s="11"/>
      <c r="AG33" s="11"/>
      <c r="AH33" s="11"/>
      <c r="AI33" s="12"/>
      <c r="AJ33" s="11"/>
      <c r="AK33" s="11"/>
      <c r="AL33" s="11"/>
      <c r="AM33" s="11"/>
      <c r="AN33" s="12"/>
      <c r="AO33" s="11"/>
      <c r="AP33" s="11"/>
      <c r="AQ33" s="11"/>
      <c r="AR33" s="11"/>
      <c r="AS33" s="12"/>
      <c r="AT33" s="11"/>
      <c r="AU33" s="11"/>
      <c r="AV33" s="11"/>
      <c r="AW33" s="11"/>
      <c r="AX33" s="12"/>
      <c r="AY33" s="11"/>
      <c r="AZ33" s="11"/>
      <c r="BA33" s="11"/>
      <c r="BB33" s="11"/>
    </row>
    <row r="34" spans="1:54" ht="33" customHeight="1" x14ac:dyDescent="0.25">
      <c r="A34" s="31" t="s">
        <v>63</v>
      </c>
      <c r="B34" s="29" t="s">
        <v>115</v>
      </c>
      <c r="C34" s="30"/>
      <c r="D34" s="11">
        <v>5</v>
      </c>
      <c r="E34" s="11"/>
      <c r="F34" s="11">
        <v>68</v>
      </c>
      <c r="G34" s="11">
        <f t="shared" ref="G34:G44" si="23">K34</f>
        <v>28</v>
      </c>
      <c r="H34" s="11"/>
      <c r="I34" s="11">
        <f t="shared" ref="I34:I44" si="24">Q34+V34+AA34+AF34+AK34+AP34+AU34+AZ34</f>
        <v>68</v>
      </c>
      <c r="J34" s="11">
        <v>40</v>
      </c>
      <c r="K34" s="11">
        <v>28</v>
      </c>
      <c r="L34" s="11"/>
      <c r="M34" s="11"/>
      <c r="N34" s="11"/>
      <c r="O34" s="12"/>
      <c r="P34" s="11"/>
      <c r="Q34" s="11"/>
      <c r="R34" s="11"/>
      <c r="S34" s="11"/>
      <c r="T34" s="12"/>
      <c r="U34" s="11"/>
      <c r="V34" s="11"/>
      <c r="W34" s="11"/>
      <c r="X34" s="11"/>
      <c r="Y34" s="12"/>
      <c r="Z34" s="11"/>
      <c r="AA34" s="11"/>
      <c r="AB34" s="11"/>
      <c r="AC34" s="11"/>
      <c r="AD34" s="12"/>
      <c r="AE34" s="11"/>
      <c r="AF34" s="11"/>
      <c r="AG34" s="11"/>
      <c r="AH34" s="11"/>
      <c r="AI34" s="12">
        <f>AJ34+AK34+AL34+AM34</f>
        <v>68</v>
      </c>
      <c r="AJ34" s="11"/>
      <c r="AK34" s="11">
        <v>68</v>
      </c>
      <c r="AL34" s="11"/>
      <c r="AM34" s="11"/>
      <c r="AN34" s="12"/>
      <c r="AO34" s="11"/>
      <c r="AP34" s="11"/>
      <c r="AQ34" s="11"/>
      <c r="AR34" s="11"/>
      <c r="AS34" s="12"/>
      <c r="AT34" s="11"/>
      <c r="AU34" s="11"/>
      <c r="AV34" s="11"/>
      <c r="AW34" s="11"/>
      <c r="AX34" s="12"/>
      <c r="AY34" s="11"/>
      <c r="AZ34" s="11"/>
      <c r="BA34" s="11"/>
      <c r="BB34" s="11"/>
    </row>
    <row r="35" spans="1:54" ht="34.5" customHeight="1" x14ac:dyDescent="0.25">
      <c r="A35" s="31" t="s">
        <v>64</v>
      </c>
      <c r="B35" s="29" t="s">
        <v>116</v>
      </c>
      <c r="C35" s="30"/>
      <c r="D35" s="11">
        <v>2</v>
      </c>
      <c r="E35" s="11"/>
      <c r="F35" s="11">
        <v>74</v>
      </c>
      <c r="G35" s="11">
        <f t="shared" si="23"/>
        <v>28</v>
      </c>
      <c r="H35" s="11"/>
      <c r="I35" s="11">
        <f t="shared" si="24"/>
        <v>74</v>
      </c>
      <c r="J35" s="11">
        <v>46</v>
      </c>
      <c r="K35" s="11">
        <v>28</v>
      </c>
      <c r="L35" s="11"/>
      <c r="M35" s="11"/>
      <c r="N35" s="11"/>
      <c r="O35" s="12"/>
      <c r="P35" s="11"/>
      <c r="Q35" s="11"/>
      <c r="R35" s="11"/>
      <c r="S35" s="11"/>
      <c r="T35" s="12">
        <f t="shared" ref="T35:T44" si="25">U35+V35+W35+X35</f>
        <v>74</v>
      </c>
      <c r="U35" s="11"/>
      <c r="V35" s="11">
        <v>74</v>
      </c>
      <c r="W35" s="11"/>
      <c r="X35" s="11"/>
      <c r="Y35" s="12"/>
      <c r="Z35" s="11"/>
      <c r="AA35" s="11"/>
      <c r="AB35" s="11"/>
      <c r="AC35" s="11"/>
      <c r="AD35" s="12"/>
      <c r="AE35" s="11"/>
      <c r="AF35" s="11"/>
      <c r="AG35" s="11"/>
      <c r="AH35" s="11"/>
      <c r="AI35" s="12"/>
      <c r="AJ35" s="11"/>
      <c r="AK35" s="11"/>
      <c r="AL35" s="11"/>
      <c r="AM35" s="11"/>
      <c r="AN35" s="12"/>
      <c r="AO35" s="11"/>
      <c r="AP35" s="11"/>
      <c r="AQ35" s="11"/>
      <c r="AR35" s="11"/>
      <c r="AS35" s="12"/>
      <c r="AT35" s="11"/>
      <c r="AU35" s="11"/>
      <c r="AV35" s="11"/>
      <c r="AW35" s="11"/>
      <c r="AX35" s="12"/>
      <c r="AY35" s="11"/>
      <c r="AZ35" s="11"/>
      <c r="BA35" s="11"/>
      <c r="BB35" s="11"/>
    </row>
    <row r="36" spans="1:54" ht="47.25" customHeight="1" x14ac:dyDescent="0.25">
      <c r="A36" s="31" t="s">
        <v>65</v>
      </c>
      <c r="B36" s="29" t="s">
        <v>117</v>
      </c>
      <c r="C36" s="30"/>
      <c r="D36" s="11">
        <v>8</v>
      </c>
      <c r="E36" s="11"/>
      <c r="F36" s="11">
        <v>54</v>
      </c>
      <c r="G36" s="11">
        <f t="shared" si="23"/>
        <v>26</v>
      </c>
      <c r="H36" s="11"/>
      <c r="I36" s="11">
        <f t="shared" si="24"/>
        <v>54</v>
      </c>
      <c r="J36" s="11">
        <v>28</v>
      </c>
      <c r="K36" s="11">
        <v>26</v>
      </c>
      <c r="L36" s="11"/>
      <c r="M36" s="11"/>
      <c r="N36" s="11"/>
      <c r="O36" s="12"/>
      <c r="P36" s="11"/>
      <c r="Q36" s="11"/>
      <c r="R36" s="11"/>
      <c r="S36" s="11"/>
      <c r="T36" s="12"/>
      <c r="U36" s="11"/>
      <c r="V36" s="11"/>
      <c r="W36" s="11"/>
      <c r="X36" s="11"/>
      <c r="Y36" s="12"/>
      <c r="Z36" s="11"/>
      <c r="AA36" s="11"/>
      <c r="AB36" s="11"/>
      <c r="AC36" s="11"/>
      <c r="AD36" s="12"/>
      <c r="AE36" s="11"/>
      <c r="AF36" s="11"/>
      <c r="AG36" s="11"/>
      <c r="AH36" s="11"/>
      <c r="AI36" s="12"/>
      <c r="AJ36" s="11"/>
      <c r="AK36" s="11"/>
      <c r="AL36" s="11"/>
      <c r="AM36" s="11"/>
      <c r="AN36" s="12"/>
      <c r="AO36" s="11"/>
      <c r="AP36" s="11"/>
      <c r="AQ36" s="11"/>
      <c r="AR36" s="11"/>
      <c r="AS36" s="12"/>
      <c r="AT36" s="11"/>
      <c r="AU36" s="11"/>
      <c r="AV36" s="11"/>
      <c r="AW36" s="11"/>
      <c r="AX36" s="12">
        <f>AY36+AZ36+BA36+BB36</f>
        <v>54</v>
      </c>
      <c r="AY36" s="11"/>
      <c r="AZ36" s="11">
        <v>54</v>
      </c>
      <c r="BA36" s="11"/>
      <c r="BB36" s="11"/>
    </row>
    <row r="37" spans="1:54" ht="18.75" customHeight="1" x14ac:dyDescent="0.25">
      <c r="A37" s="31" t="s">
        <v>66</v>
      </c>
      <c r="B37" s="29" t="s">
        <v>118</v>
      </c>
      <c r="C37" s="30"/>
      <c r="D37" s="11">
        <v>2</v>
      </c>
      <c r="E37" s="11"/>
      <c r="F37" s="11">
        <v>64</v>
      </c>
      <c r="G37" s="11">
        <f t="shared" si="23"/>
        <v>32</v>
      </c>
      <c r="H37" s="11"/>
      <c r="I37" s="11">
        <f t="shared" si="24"/>
        <v>64</v>
      </c>
      <c r="J37" s="11">
        <v>32</v>
      </c>
      <c r="K37" s="11">
        <v>32</v>
      </c>
      <c r="L37" s="11"/>
      <c r="M37" s="11"/>
      <c r="N37" s="11"/>
      <c r="O37" s="12"/>
      <c r="P37" s="11"/>
      <c r="Q37" s="11"/>
      <c r="R37" s="11"/>
      <c r="S37" s="11"/>
      <c r="T37" s="12">
        <f t="shared" si="25"/>
        <v>64</v>
      </c>
      <c r="U37" s="11"/>
      <c r="V37" s="11">
        <v>64</v>
      </c>
      <c r="W37" s="11"/>
      <c r="X37" s="11"/>
      <c r="Y37" s="12"/>
      <c r="Z37" s="11"/>
      <c r="AA37" s="11"/>
      <c r="AB37" s="11"/>
      <c r="AC37" s="11"/>
      <c r="AD37" s="12"/>
      <c r="AE37" s="11"/>
      <c r="AF37" s="11"/>
      <c r="AG37" s="11"/>
      <c r="AH37" s="11"/>
      <c r="AI37" s="12"/>
      <c r="AJ37" s="11"/>
      <c r="AK37" s="11"/>
      <c r="AL37" s="11"/>
      <c r="AM37" s="11"/>
      <c r="AN37" s="12"/>
      <c r="AO37" s="11"/>
      <c r="AP37" s="11"/>
      <c r="AQ37" s="11"/>
      <c r="AR37" s="11"/>
      <c r="AS37" s="12"/>
      <c r="AT37" s="11"/>
      <c r="AU37" s="11"/>
      <c r="AV37" s="11"/>
      <c r="AW37" s="11"/>
      <c r="AX37" s="12"/>
      <c r="AY37" s="11"/>
      <c r="AZ37" s="11"/>
      <c r="BA37" s="11"/>
      <c r="BB37" s="11"/>
    </row>
    <row r="38" spans="1:54" ht="18.75" customHeight="1" x14ac:dyDescent="0.25">
      <c r="A38" s="31" t="s">
        <v>67</v>
      </c>
      <c r="B38" s="29" t="s">
        <v>70</v>
      </c>
      <c r="C38" s="30"/>
      <c r="D38" s="11">
        <v>8</v>
      </c>
      <c r="E38" s="11"/>
      <c r="F38" s="11">
        <v>52</v>
      </c>
      <c r="G38" s="11">
        <f t="shared" si="23"/>
        <v>10</v>
      </c>
      <c r="H38" s="11"/>
      <c r="I38" s="11">
        <f t="shared" si="24"/>
        <v>52</v>
      </c>
      <c r="J38" s="11">
        <v>42</v>
      </c>
      <c r="K38" s="11">
        <v>10</v>
      </c>
      <c r="L38" s="11"/>
      <c r="M38" s="11"/>
      <c r="N38" s="11"/>
      <c r="O38" s="12"/>
      <c r="P38" s="11"/>
      <c r="Q38" s="11"/>
      <c r="R38" s="11"/>
      <c r="S38" s="11"/>
      <c r="T38" s="12"/>
      <c r="U38" s="11"/>
      <c r="V38" s="11"/>
      <c r="W38" s="11"/>
      <c r="X38" s="11"/>
      <c r="Y38" s="12"/>
      <c r="Z38" s="11"/>
      <c r="AA38" s="11"/>
      <c r="AB38" s="11"/>
      <c r="AC38" s="11"/>
      <c r="AD38" s="12"/>
      <c r="AE38" s="11"/>
      <c r="AF38" s="11"/>
      <c r="AG38" s="11"/>
      <c r="AH38" s="11"/>
      <c r="AI38" s="12"/>
      <c r="AJ38" s="11"/>
      <c r="AK38" s="11"/>
      <c r="AL38" s="11"/>
      <c r="AM38" s="11"/>
      <c r="AN38" s="12"/>
      <c r="AO38" s="11"/>
      <c r="AP38" s="11"/>
      <c r="AQ38" s="11"/>
      <c r="AR38" s="11"/>
      <c r="AS38" s="12"/>
      <c r="AT38" s="11"/>
      <c r="AU38" s="11"/>
      <c r="AV38" s="11"/>
      <c r="AW38" s="11"/>
      <c r="AX38" s="12">
        <f t="shared" ref="AX38:AX43" si="26">AY38+AZ38+BA38+BB38</f>
        <v>52</v>
      </c>
      <c r="AY38" s="11"/>
      <c r="AZ38" s="11">
        <v>52</v>
      </c>
      <c r="BA38" s="11"/>
      <c r="BB38" s="11"/>
    </row>
    <row r="39" spans="1:54" ht="47.25" x14ac:dyDescent="0.25">
      <c r="A39" s="31" t="s">
        <v>68</v>
      </c>
      <c r="B39" s="29" t="s">
        <v>59</v>
      </c>
      <c r="C39" s="30"/>
      <c r="D39" s="11">
        <v>6</v>
      </c>
      <c r="E39" s="11"/>
      <c r="F39" s="11">
        <v>54</v>
      </c>
      <c r="G39" s="11">
        <f t="shared" si="23"/>
        <v>54</v>
      </c>
      <c r="H39" s="11"/>
      <c r="I39" s="11">
        <f t="shared" si="24"/>
        <v>54</v>
      </c>
      <c r="J39" s="11"/>
      <c r="K39" s="11">
        <v>54</v>
      </c>
      <c r="L39" s="11"/>
      <c r="M39" s="11"/>
      <c r="N39" s="11"/>
      <c r="O39" s="12"/>
      <c r="P39" s="11"/>
      <c r="Q39" s="11"/>
      <c r="R39" s="11"/>
      <c r="S39" s="11"/>
      <c r="T39" s="12"/>
      <c r="U39" s="11"/>
      <c r="V39" s="11"/>
      <c r="W39" s="11"/>
      <c r="X39" s="11"/>
      <c r="Y39" s="12"/>
      <c r="Z39" s="11"/>
      <c r="AA39" s="11"/>
      <c r="AB39" s="11"/>
      <c r="AC39" s="11"/>
      <c r="AD39" s="12"/>
      <c r="AE39" s="11"/>
      <c r="AF39" s="11"/>
      <c r="AG39" s="11"/>
      <c r="AH39" s="11"/>
      <c r="AI39" s="12">
        <v>26</v>
      </c>
      <c r="AJ39" s="11"/>
      <c r="AK39" s="11">
        <v>26</v>
      </c>
      <c r="AL39" s="11"/>
      <c r="AM39" s="11"/>
      <c r="AN39" s="12">
        <f>AO39+AP39+AQ39+AR39</f>
        <v>28</v>
      </c>
      <c r="AO39" s="11"/>
      <c r="AP39" s="11">
        <v>28</v>
      </c>
      <c r="AQ39" s="11"/>
      <c r="AR39" s="11"/>
      <c r="AS39" s="12"/>
      <c r="AT39" s="11"/>
      <c r="AU39" s="11"/>
      <c r="AV39" s="11"/>
      <c r="AW39" s="11"/>
      <c r="AX39" s="12"/>
      <c r="AY39" s="11"/>
      <c r="AZ39" s="11"/>
      <c r="BA39" s="11"/>
      <c r="BB39" s="11"/>
    </row>
    <row r="40" spans="1:54" ht="31.5" x14ac:dyDescent="0.25">
      <c r="A40" s="31" t="s">
        <v>69</v>
      </c>
      <c r="B40" s="29" t="s">
        <v>72</v>
      </c>
      <c r="C40" s="30"/>
      <c r="D40" s="11">
        <v>4</v>
      </c>
      <c r="E40" s="11"/>
      <c r="F40" s="11">
        <v>46</v>
      </c>
      <c r="G40" s="11">
        <f t="shared" si="23"/>
        <v>18</v>
      </c>
      <c r="H40" s="11"/>
      <c r="I40" s="11">
        <f t="shared" si="24"/>
        <v>46</v>
      </c>
      <c r="J40" s="11">
        <v>28</v>
      </c>
      <c r="K40" s="11">
        <v>18</v>
      </c>
      <c r="L40" s="11"/>
      <c r="M40" s="11"/>
      <c r="N40" s="11"/>
      <c r="O40" s="12"/>
      <c r="P40" s="11"/>
      <c r="Q40" s="11"/>
      <c r="R40" s="11"/>
      <c r="S40" s="11"/>
      <c r="T40" s="12"/>
      <c r="U40" s="11"/>
      <c r="V40" s="11"/>
      <c r="W40" s="11"/>
      <c r="X40" s="11"/>
      <c r="Y40" s="12"/>
      <c r="Z40" s="11"/>
      <c r="AA40" s="11"/>
      <c r="AB40" s="11"/>
      <c r="AC40" s="11"/>
      <c r="AD40" s="12">
        <f>AE40+AF40+AG40+AH40</f>
        <v>46</v>
      </c>
      <c r="AE40" s="11"/>
      <c r="AF40" s="11">
        <v>46</v>
      </c>
      <c r="AG40" s="11"/>
      <c r="AH40" s="11"/>
      <c r="AI40" s="12"/>
      <c r="AJ40" s="11"/>
      <c r="AK40" s="11"/>
      <c r="AL40" s="11"/>
      <c r="AM40" s="11"/>
      <c r="AN40" s="12"/>
      <c r="AO40" s="11"/>
      <c r="AP40" s="11"/>
      <c r="AQ40" s="11"/>
      <c r="AR40" s="11"/>
      <c r="AS40" s="12"/>
      <c r="AT40" s="11"/>
      <c r="AU40" s="11"/>
      <c r="AV40" s="11"/>
      <c r="AW40" s="11"/>
      <c r="AX40" s="12"/>
      <c r="AY40" s="11"/>
      <c r="AZ40" s="11"/>
      <c r="BA40" s="11"/>
      <c r="BB40" s="11"/>
    </row>
    <row r="41" spans="1:54" ht="47.25" x14ac:dyDescent="0.25">
      <c r="A41" s="31" t="s">
        <v>71</v>
      </c>
      <c r="B41" s="29" t="s">
        <v>51</v>
      </c>
      <c r="C41" s="30"/>
      <c r="D41" s="11">
        <v>8</v>
      </c>
      <c r="E41" s="11"/>
      <c r="F41" s="11">
        <v>40</v>
      </c>
      <c r="G41" s="11">
        <f t="shared" si="23"/>
        <v>40</v>
      </c>
      <c r="H41" s="11"/>
      <c r="I41" s="11">
        <f t="shared" si="24"/>
        <v>40</v>
      </c>
      <c r="J41" s="11"/>
      <c r="K41" s="11">
        <v>40</v>
      </c>
      <c r="L41" s="11"/>
      <c r="M41" s="11"/>
      <c r="N41" s="11"/>
      <c r="O41" s="12"/>
      <c r="P41" s="11"/>
      <c r="Q41" s="11"/>
      <c r="R41" s="11"/>
      <c r="S41" s="11"/>
      <c r="T41" s="12"/>
      <c r="U41" s="11"/>
      <c r="V41" s="11"/>
      <c r="W41" s="11"/>
      <c r="X41" s="11"/>
      <c r="Y41" s="12"/>
      <c r="Z41" s="11"/>
      <c r="AA41" s="11"/>
      <c r="AB41" s="11"/>
      <c r="AC41" s="11"/>
      <c r="AD41" s="12"/>
      <c r="AE41" s="11"/>
      <c r="AF41" s="11"/>
      <c r="AG41" s="11"/>
      <c r="AH41" s="11"/>
      <c r="AI41" s="12"/>
      <c r="AJ41" s="11"/>
      <c r="AK41" s="11"/>
      <c r="AL41" s="11"/>
      <c r="AM41" s="11"/>
      <c r="AN41" s="12"/>
      <c r="AO41" s="11"/>
      <c r="AP41" s="11"/>
      <c r="AQ41" s="11"/>
      <c r="AR41" s="11"/>
      <c r="AS41" s="12">
        <f>AT41+AU41+AV41+AV41</f>
        <v>20</v>
      </c>
      <c r="AT41" s="11"/>
      <c r="AU41" s="11">
        <v>20</v>
      </c>
      <c r="AV41" s="11"/>
      <c r="AW41" s="11"/>
      <c r="AX41" s="12">
        <f t="shared" si="26"/>
        <v>20</v>
      </c>
      <c r="AY41" s="11"/>
      <c r="AZ41" s="11">
        <v>20</v>
      </c>
      <c r="BA41" s="11"/>
      <c r="BB41" s="11"/>
    </row>
    <row r="42" spans="1:54" ht="78.75" customHeight="1" x14ac:dyDescent="0.25">
      <c r="A42" s="32" t="s">
        <v>73</v>
      </c>
      <c r="B42" s="33" t="s">
        <v>142</v>
      </c>
      <c r="C42" s="11"/>
      <c r="D42" s="11">
        <v>4</v>
      </c>
      <c r="E42" s="11"/>
      <c r="F42" s="11">
        <v>36</v>
      </c>
      <c r="G42" s="11">
        <f t="shared" si="23"/>
        <v>18</v>
      </c>
      <c r="H42" s="11"/>
      <c r="I42" s="11">
        <f t="shared" si="24"/>
        <v>36</v>
      </c>
      <c r="J42" s="11">
        <v>18</v>
      </c>
      <c r="K42" s="11">
        <v>18</v>
      </c>
      <c r="L42" s="11"/>
      <c r="M42" s="11"/>
      <c r="N42" s="11"/>
      <c r="O42" s="12"/>
      <c r="P42" s="11"/>
      <c r="Q42" s="11"/>
      <c r="R42" s="11"/>
      <c r="S42" s="11"/>
      <c r="T42" s="12"/>
      <c r="U42" s="11"/>
      <c r="V42" s="11"/>
      <c r="W42" s="11"/>
      <c r="X42" s="11"/>
      <c r="Y42" s="12"/>
      <c r="Z42" s="11"/>
      <c r="AA42" s="11"/>
      <c r="AB42" s="11"/>
      <c r="AC42" s="11"/>
      <c r="AD42" s="12">
        <f t="shared" ref="AD42" si="27">AE42+AF42+AG42+AH42</f>
        <v>36</v>
      </c>
      <c r="AE42" s="11"/>
      <c r="AF42" s="11">
        <v>36</v>
      </c>
      <c r="AG42" s="11"/>
      <c r="AH42" s="11"/>
      <c r="AI42" s="12"/>
      <c r="AJ42" s="11"/>
      <c r="AK42" s="11"/>
      <c r="AL42" s="11"/>
      <c r="AM42" s="11"/>
      <c r="AN42" s="12"/>
      <c r="AO42" s="11"/>
      <c r="AP42" s="11"/>
      <c r="AQ42" s="11"/>
      <c r="AR42" s="11"/>
      <c r="AS42" s="12"/>
      <c r="AT42" s="11"/>
      <c r="AU42" s="11"/>
      <c r="AV42" s="11"/>
      <c r="AW42" s="11"/>
      <c r="AX42" s="12"/>
      <c r="AY42" s="11"/>
      <c r="AZ42" s="11"/>
      <c r="BA42" s="11"/>
      <c r="BB42" s="11"/>
    </row>
    <row r="43" spans="1:54" ht="51" customHeight="1" x14ac:dyDescent="0.25">
      <c r="A43" s="34" t="s">
        <v>74</v>
      </c>
      <c r="B43" s="29" t="s">
        <v>140</v>
      </c>
      <c r="C43" s="11"/>
      <c r="D43" s="11">
        <v>8</v>
      </c>
      <c r="E43" s="11"/>
      <c r="F43" s="11">
        <v>66</v>
      </c>
      <c r="G43" s="11">
        <f t="shared" si="23"/>
        <v>24</v>
      </c>
      <c r="H43" s="11"/>
      <c r="I43" s="11">
        <f t="shared" si="24"/>
        <v>66</v>
      </c>
      <c r="J43" s="11">
        <v>42</v>
      </c>
      <c r="K43" s="11">
        <v>24</v>
      </c>
      <c r="L43" s="11"/>
      <c r="M43" s="11"/>
      <c r="N43" s="11"/>
      <c r="O43" s="12"/>
      <c r="P43" s="11"/>
      <c r="Q43" s="11"/>
      <c r="R43" s="11"/>
      <c r="S43" s="11"/>
      <c r="T43" s="12"/>
      <c r="U43" s="11"/>
      <c r="V43" s="11"/>
      <c r="W43" s="11"/>
      <c r="X43" s="11"/>
      <c r="Y43" s="12"/>
      <c r="Z43" s="11"/>
      <c r="AA43" s="11"/>
      <c r="AB43" s="11"/>
      <c r="AC43" s="11"/>
      <c r="AD43" s="12"/>
      <c r="AE43" s="11"/>
      <c r="AF43" s="11"/>
      <c r="AG43" s="11"/>
      <c r="AH43" s="11"/>
      <c r="AI43" s="12"/>
      <c r="AJ43" s="11"/>
      <c r="AK43" s="11"/>
      <c r="AL43" s="11"/>
      <c r="AM43" s="11"/>
      <c r="AN43" s="12"/>
      <c r="AO43" s="11"/>
      <c r="AP43" s="11"/>
      <c r="AQ43" s="11"/>
      <c r="AR43" s="11"/>
      <c r="AS43" s="12">
        <f t="shared" ref="AS43" si="28">AT43+AU43+AV43+AV43</f>
        <v>34</v>
      </c>
      <c r="AT43" s="11"/>
      <c r="AU43" s="11">
        <v>34</v>
      </c>
      <c r="AV43" s="11"/>
      <c r="AW43" s="11"/>
      <c r="AX43" s="12">
        <f t="shared" si="26"/>
        <v>32</v>
      </c>
      <c r="AY43" s="11"/>
      <c r="AZ43" s="11">
        <v>32</v>
      </c>
      <c r="BA43" s="11"/>
      <c r="BB43" s="11"/>
    </row>
    <row r="44" spans="1:54" ht="50.25" customHeight="1" x14ac:dyDescent="0.25">
      <c r="A44" s="34" t="s">
        <v>141</v>
      </c>
      <c r="B44" s="10" t="s">
        <v>146</v>
      </c>
      <c r="C44" s="11"/>
      <c r="D44" s="11">
        <v>2</v>
      </c>
      <c r="E44" s="11"/>
      <c r="F44" s="11">
        <v>36</v>
      </c>
      <c r="G44" s="11">
        <f t="shared" si="23"/>
        <v>8</v>
      </c>
      <c r="H44" s="11"/>
      <c r="I44" s="11">
        <f t="shared" si="24"/>
        <v>36</v>
      </c>
      <c r="J44" s="11">
        <v>28</v>
      </c>
      <c r="K44" s="11">
        <v>8</v>
      </c>
      <c r="L44" s="11"/>
      <c r="M44" s="11"/>
      <c r="N44" s="11"/>
      <c r="O44" s="12"/>
      <c r="P44" s="11"/>
      <c r="Q44" s="11"/>
      <c r="R44" s="11"/>
      <c r="S44" s="11"/>
      <c r="T44" s="12">
        <f t="shared" si="25"/>
        <v>36</v>
      </c>
      <c r="U44" s="11"/>
      <c r="V44" s="11">
        <v>36</v>
      </c>
      <c r="W44" s="11"/>
      <c r="X44" s="11"/>
      <c r="Y44" s="12"/>
      <c r="Z44" s="11"/>
      <c r="AA44" s="11"/>
      <c r="AB44" s="11"/>
      <c r="AC44" s="11"/>
      <c r="AD44" s="12"/>
      <c r="AE44" s="11"/>
      <c r="AF44" s="11"/>
      <c r="AG44" s="11"/>
      <c r="AH44" s="11"/>
      <c r="AI44" s="12"/>
      <c r="AJ44" s="11"/>
      <c r="AK44" s="11"/>
      <c r="AL44" s="11"/>
      <c r="AM44" s="11"/>
      <c r="AN44" s="12"/>
      <c r="AO44" s="11"/>
      <c r="AP44" s="11"/>
      <c r="AQ44" s="11"/>
      <c r="AR44" s="11"/>
      <c r="AS44" s="12"/>
      <c r="AT44" s="11"/>
      <c r="AU44" s="11"/>
      <c r="AV44" s="11"/>
      <c r="AW44" s="11"/>
      <c r="AX44" s="12"/>
      <c r="AY44" s="11"/>
      <c r="AZ44" s="11"/>
      <c r="BA44" s="11"/>
      <c r="BB44" s="11"/>
    </row>
    <row r="45" spans="1:54" ht="21.75" customHeight="1" x14ac:dyDescent="0.25">
      <c r="A45" s="24" t="s">
        <v>75</v>
      </c>
      <c r="B45" s="65" t="s">
        <v>76</v>
      </c>
      <c r="C45" s="25"/>
      <c r="D45" s="25"/>
      <c r="E45" s="25"/>
      <c r="F45" s="25">
        <f>F46+F52+F58+F64+F70</f>
        <v>3110</v>
      </c>
      <c r="G45" s="25">
        <f t="shared" ref="G45:BB45" si="29">G46+G52+G58+G64+G70</f>
        <v>2096</v>
      </c>
      <c r="H45" s="25">
        <f t="shared" si="29"/>
        <v>0</v>
      </c>
      <c r="I45" s="25">
        <f t="shared" si="29"/>
        <v>2958</v>
      </c>
      <c r="J45" s="25">
        <f t="shared" si="29"/>
        <v>862</v>
      </c>
      <c r="K45" s="25">
        <f t="shared" si="29"/>
        <v>476</v>
      </c>
      <c r="L45" s="25"/>
      <c r="M45" s="25">
        <f t="shared" si="29"/>
        <v>44</v>
      </c>
      <c r="N45" s="25">
        <f t="shared" si="29"/>
        <v>108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>
        <f t="shared" si="29"/>
        <v>258</v>
      </c>
      <c r="Z45" s="25">
        <f t="shared" si="29"/>
        <v>0</v>
      </c>
      <c r="AA45" s="25">
        <f t="shared" si="29"/>
        <v>248</v>
      </c>
      <c r="AB45" s="25">
        <f t="shared" si="29"/>
        <v>4</v>
      </c>
      <c r="AC45" s="25">
        <f t="shared" si="29"/>
        <v>6</v>
      </c>
      <c r="AD45" s="25">
        <f t="shared" si="29"/>
        <v>306</v>
      </c>
      <c r="AE45" s="25"/>
      <c r="AF45" s="25">
        <f t="shared" si="29"/>
        <v>306</v>
      </c>
      <c r="AG45" s="25"/>
      <c r="AH45" s="25"/>
      <c r="AI45" s="25">
        <f t="shared" si="29"/>
        <v>518</v>
      </c>
      <c r="AJ45" s="25"/>
      <c r="AK45" s="25">
        <f t="shared" si="29"/>
        <v>486</v>
      </c>
      <c r="AL45" s="25">
        <f t="shared" si="29"/>
        <v>8</v>
      </c>
      <c r="AM45" s="25">
        <f t="shared" si="29"/>
        <v>24</v>
      </c>
      <c r="AN45" s="25">
        <f t="shared" si="29"/>
        <v>836</v>
      </c>
      <c r="AO45" s="25"/>
      <c r="AP45" s="25">
        <f t="shared" si="29"/>
        <v>794</v>
      </c>
      <c r="AQ45" s="25">
        <f t="shared" si="29"/>
        <v>6</v>
      </c>
      <c r="AR45" s="25">
        <f t="shared" si="29"/>
        <v>36</v>
      </c>
      <c r="AS45" s="25">
        <f t="shared" si="29"/>
        <v>558</v>
      </c>
      <c r="AT45" s="25"/>
      <c r="AU45" s="25">
        <f t="shared" si="29"/>
        <v>522</v>
      </c>
      <c r="AV45" s="25">
        <f t="shared" si="29"/>
        <v>18</v>
      </c>
      <c r="AW45" s="25">
        <f t="shared" si="29"/>
        <v>18</v>
      </c>
      <c r="AX45" s="25">
        <f t="shared" si="29"/>
        <v>634</v>
      </c>
      <c r="AY45" s="25"/>
      <c r="AZ45" s="25">
        <f t="shared" si="29"/>
        <v>602</v>
      </c>
      <c r="BA45" s="25">
        <f t="shared" si="29"/>
        <v>8</v>
      </c>
      <c r="BB45" s="25">
        <f t="shared" si="29"/>
        <v>24</v>
      </c>
    </row>
    <row r="46" spans="1:54" ht="97.5" customHeight="1" x14ac:dyDescent="0.25">
      <c r="A46" s="35" t="s">
        <v>77</v>
      </c>
      <c r="B46" s="36" t="s">
        <v>121</v>
      </c>
      <c r="C46" s="37"/>
      <c r="D46" s="38"/>
      <c r="E46" s="38"/>
      <c r="F46" s="38">
        <f>F47+F48+F49+F50+F51</f>
        <v>564</v>
      </c>
      <c r="G46" s="38">
        <f t="shared" ref="G46:AM46" si="30">G47+G48+G49+G50+G51</f>
        <v>326</v>
      </c>
      <c r="H46" s="38"/>
      <c r="I46" s="38">
        <f t="shared" si="30"/>
        <v>532</v>
      </c>
      <c r="J46" s="38">
        <f t="shared" si="30"/>
        <v>206</v>
      </c>
      <c r="K46" s="38">
        <f t="shared" si="30"/>
        <v>74</v>
      </c>
      <c r="L46" s="38"/>
      <c r="M46" s="38">
        <f t="shared" si="30"/>
        <v>8</v>
      </c>
      <c r="N46" s="38">
        <f t="shared" si="30"/>
        <v>24</v>
      </c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>
        <f t="shared" si="30"/>
        <v>258</v>
      </c>
      <c r="Z46" s="38"/>
      <c r="AA46" s="38">
        <f t="shared" si="30"/>
        <v>248</v>
      </c>
      <c r="AB46" s="38">
        <f t="shared" si="30"/>
        <v>4</v>
      </c>
      <c r="AC46" s="38">
        <f t="shared" si="30"/>
        <v>6</v>
      </c>
      <c r="AD46" s="38">
        <f t="shared" si="30"/>
        <v>166</v>
      </c>
      <c r="AE46" s="38"/>
      <c r="AF46" s="38">
        <f t="shared" si="30"/>
        <v>166</v>
      </c>
      <c r="AG46" s="38"/>
      <c r="AH46" s="38"/>
      <c r="AI46" s="38">
        <f t="shared" si="30"/>
        <v>140</v>
      </c>
      <c r="AJ46" s="38"/>
      <c r="AK46" s="38">
        <f t="shared" si="30"/>
        <v>118</v>
      </c>
      <c r="AL46" s="38">
        <f t="shared" si="30"/>
        <v>4</v>
      </c>
      <c r="AM46" s="38">
        <f t="shared" si="30"/>
        <v>18</v>
      </c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</row>
    <row r="47" spans="1:54" ht="63.75" customHeight="1" x14ac:dyDescent="0.25">
      <c r="A47" s="39" t="s">
        <v>78</v>
      </c>
      <c r="B47" s="29" t="s">
        <v>119</v>
      </c>
      <c r="C47" s="30">
        <v>3</v>
      </c>
      <c r="D47" s="11"/>
      <c r="E47" s="11"/>
      <c r="F47" s="11">
        <f>O47+T47+Y47+AD47+AI47+AN47+AS47+AX47</f>
        <v>112</v>
      </c>
      <c r="G47" s="11">
        <f>K47</f>
        <v>26</v>
      </c>
      <c r="H47" s="11"/>
      <c r="I47" s="11">
        <f>AA47+AF47+AK47</f>
        <v>102</v>
      </c>
      <c r="J47" s="11">
        <v>76</v>
      </c>
      <c r="K47" s="11">
        <v>26</v>
      </c>
      <c r="L47" s="11"/>
      <c r="M47" s="11">
        <v>4</v>
      </c>
      <c r="N47" s="11">
        <v>6</v>
      </c>
      <c r="O47" s="12"/>
      <c r="P47" s="11"/>
      <c r="Q47" s="11"/>
      <c r="R47" s="11"/>
      <c r="S47" s="11"/>
      <c r="T47" s="12"/>
      <c r="U47" s="11"/>
      <c r="V47" s="11"/>
      <c r="W47" s="11"/>
      <c r="X47" s="11"/>
      <c r="Y47" s="12">
        <v>112</v>
      </c>
      <c r="Z47" s="11"/>
      <c r="AA47" s="11">
        <v>102</v>
      </c>
      <c r="AB47" s="11">
        <v>4</v>
      </c>
      <c r="AC47" s="11">
        <v>6</v>
      </c>
      <c r="AD47" s="12"/>
      <c r="AE47" s="11"/>
      <c r="AF47" s="11"/>
      <c r="AG47" s="11"/>
      <c r="AH47" s="11"/>
      <c r="AI47" s="12"/>
      <c r="AJ47" s="11"/>
      <c r="AK47" s="11"/>
      <c r="AL47" s="11"/>
      <c r="AM47" s="11"/>
      <c r="AN47" s="12"/>
      <c r="AO47" s="11"/>
      <c r="AP47" s="11"/>
      <c r="AQ47" s="11"/>
      <c r="AR47" s="11"/>
      <c r="AS47" s="12"/>
      <c r="AT47" s="11"/>
      <c r="AU47" s="11"/>
      <c r="AV47" s="11"/>
      <c r="AW47" s="11"/>
      <c r="AX47" s="40"/>
      <c r="AY47" s="11"/>
      <c r="AZ47" s="11"/>
      <c r="BA47" s="11"/>
      <c r="BB47" s="11"/>
    </row>
    <row r="48" spans="1:54" ht="48.75" customHeight="1" x14ac:dyDescent="0.25">
      <c r="A48" s="41" t="s">
        <v>79</v>
      </c>
      <c r="B48" s="29" t="s">
        <v>120</v>
      </c>
      <c r="C48" s="30">
        <v>5</v>
      </c>
      <c r="D48" s="11"/>
      <c r="E48" s="11"/>
      <c r="F48" s="11">
        <f t="shared" ref="F48:F51" si="31">O48+T48+Y48+AD48+AI48+AN48+AS48+AX48</f>
        <v>188</v>
      </c>
      <c r="G48" s="11">
        <f t="shared" ref="G48" si="32">K48</f>
        <v>48</v>
      </c>
      <c r="H48" s="11"/>
      <c r="I48" s="11">
        <f t="shared" ref="I48:I50" si="33">AA48+AF48+AK48</f>
        <v>178</v>
      </c>
      <c r="J48" s="11">
        <v>130</v>
      </c>
      <c r="K48" s="11">
        <v>48</v>
      </c>
      <c r="L48" s="11"/>
      <c r="M48" s="11">
        <v>4</v>
      </c>
      <c r="N48" s="11">
        <v>6</v>
      </c>
      <c r="O48" s="12"/>
      <c r="P48" s="11"/>
      <c r="Q48" s="11"/>
      <c r="R48" s="11"/>
      <c r="S48" s="11"/>
      <c r="T48" s="12"/>
      <c r="U48" s="11"/>
      <c r="V48" s="11"/>
      <c r="W48" s="11"/>
      <c r="X48" s="11"/>
      <c r="Y48" s="12">
        <v>74</v>
      </c>
      <c r="Z48" s="11"/>
      <c r="AA48" s="11">
        <v>74</v>
      </c>
      <c r="AB48" s="11"/>
      <c r="AC48" s="11"/>
      <c r="AD48" s="12">
        <v>58</v>
      </c>
      <c r="AE48" s="11"/>
      <c r="AF48" s="11">
        <v>58</v>
      </c>
      <c r="AG48" s="13"/>
      <c r="AH48" s="13"/>
      <c r="AI48" s="12">
        <v>56</v>
      </c>
      <c r="AJ48" s="11"/>
      <c r="AK48" s="11">
        <v>46</v>
      </c>
      <c r="AL48" s="11">
        <v>4</v>
      </c>
      <c r="AM48" s="11">
        <v>6</v>
      </c>
      <c r="AN48" s="12"/>
      <c r="AO48" s="11"/>
      <c r="AP48" s="11"/>
      <c r="AQ48" s="11"/>
      <c r="AR48" s="11"/>
      <c r="AS48" s="12"/>
      <c r="AT48" s="11"/>
      <c r="AU48" s="11"/>
      <c r="AV48" s="11"/>
      <c r="AW48" s="11"/>
      <c r="AX48" s="40"/>
      <c r="AY48" s="11"/>
      <c r="AZ48" s="11"/>
      <c r="BA48" s="11"/>
      <c r="BB48" s="11"/>
    </row>
    <row r="49" spans="1:54" ht="15.75" x14ac:dyDescent="0.25">
      <c r="A49" s="42" t="s">
        <v>80</v>
      </c>
      <c r="B49" s="43" t="s">
        <v>81</v>
      </c>
      <c r="C49" s="11"/>
      <c r="D49" s="11">
        <v>5</v>
      </c>
      <c r="E49" s="11"/>
      <c r="F49" s="11">
        <f t="shared" si="31"/>
        <v>144</v>
      </c>
      <c r="G49" s="11">
        <f>I49</f>
        <v>144</v>
      </c>
      <c r="H49" s="11"/>
      <c r="I49" s="11">
        <f t="shared" si="33"/>
        <v>144</v>
      </c>
      <c r="J49" s="11"/>
      <c r="K49" s="11"/>
      <c r="L49" s="11"/>
      <c r="M49" s="11"/>
      <c r="N49" s="11"/>
      <c r="O49" s="12"/>
      <c r="P49" s="11"/>
      <c r="Q49" s="11"/>
      <c r="R49" s="11"/>
      <c r="S49" s="11"/>
      <c r="T49" s="12"/>
      <c r="U49" s="11"/>
      <c r="V49" s="11"/>
      <c r="W49" s="11"/>
      <c r="X49" s="11"/>
      <c r="Y49" s="12">
        <v>72</v>
      </c>
      <c r="Z49" s="11"/>
      <c r="AA49" s="11">
        <v>72</v>
      </c>
      <c r="AB49" s="11"/>
      <c r="AC49" s="11"/>
      <c r="AD49" s="12">
        <v>36</v>
      </c>
      <c r="AE49" s="11"/>
      <c r="AF49" s="11">
        <v>36</v>
      </c>
      <c r="AG49" s="13"/>
      <c r="AH49" s="13"/>
      <c r="AI49" s="12">
        <v>36</v>
      </c>
      <c r="AJ49" s="11"/>
      <c r="AK49" s="11">
        <v>36</v>
      </c>
      <c r="AL49" s="11"/>
      <c r="AM49" s="11"/>
      <c r="AN49" s="12"/>
      <c r="AO49" s="11"/>
      <c r="AP49" s="11"/>
      <c r="AQ49" s="11"/>
      <c r="AR49" s="11"/>
      <c r="AS49" s="12"/>
      <c r="AT49" s="11"/>
      <c r="AU49" s="11"/>
      <c r="AV49" s="11"/>
      <c r="AW49" s="11"/>
      <c r="AX49" s="40"/>
      <c r="AY49" s="11"/>
      <c r="AZ49" s="11"/>
      <c r="BA49" s="11"/>
      <c r="BB49" s="11"/>
    </row>
    <row r="50" spans="1:54" ht="47.25" x14ac:dyDescent="0.25">
      <c r="A50" s="42" t="s">
        <v>82</v>
      </c>
      <c r="B50" s="44" t="s">
        <v>83</v>
      </c>
      <c r="C50" s="11"/>
      <c r="D50" s="11">
        <v>5</v>
      </c>
      <c r="E50" s="11"/>
      <c r="F50" s="11">
        <f t="shared" si="31"/>
        <v>108</v>
      </c>
      <c r="G50" s="11">
        <f>I50</f>
        <v>108</v>
      </c>
      <c r="H50" s="11"/>
      <c r="I50" s="11">
        <f t="shared" si="33"/>
        <v>108</v>
      </c>
      <c r="J50" s="11"/>
      <c r="K50" s="11"/>
      <c r="L50" s="11"/>
      <c r="M50" s="11"/>
      <c r="N50" s="11"/>
      <c r="O50" s="12"/>
      <c r="P50" s="11"/>
      <c r="Q50" s="11"/>
      <c r="R50" s="11"/>
      <c r="S50" s="11"/>
      <c r="T50" s="12"/>
      <c r="U50" s="11"/>
      <c r="V50" s="11"/>
      <c r="W50" s="11"/>
      <c r="X50" s="11"/>
      <c r="Y50" s="12"/>
      <c r="Z50" s="11"/>
      <c r="AA50" s="11"/>
      <c r="AB50" s="11"/>
      <c r="AC50" s="11"/>
      <c r="AD50" s="12">
        <v>72</v>
      </c>
      <c r="AE50" s="11"/>
      <c r="AF50" s="11">
        <v>72</v>
      </c>
      <c r="AG50" s="13"/>
      <c r="AH50" s="13"/>
      <c r="AI50" s="12">
        <v>36</v>
      </c>
      <c r="AJ50" s="11"/>
      <c r="AK50" s="11">
        <v>36</v>
      </c>
      <c r="AL50" s="11"/>
      <c r="AM50" s="11"/>
      <c r="AN50" s="12"/>
      <c r="AO50" s="11"/>
      <c r="AP50" s="11"/>
      <c r="AQ50" s="11"/>
      <c r="AR50" s="11"/>
      <c r="AS50" s="12"/>
      <c r="AT50" s="11"/>
      <c r="AU50" s="11"/>
      <c r="AV50" s="11"/>
      <c r="AW50" s="11"/>
      <c r="AX50" s="40"/>
      <c r="AY50" s="11"/>
      <c r="AZ50" s="11"/>
      <c r="BA50" s="11"/>
      <c r="BB50" s="11"/>
    </row>
    <row r="51" spans="1:54" ht="15.75" x14ac:dyDescent="0.25">
      <c r="A51" s="64" t="s">
        <v>177</v>
      </c>
      <c r="B51" s="63" t="s">
        <v>84</v>
      </c>
      <c r="C51" s="11">
        <v>5</v>
      </c>
      <c r="D51" s="11"/>
      <c r="E51" s="11"/>
      <c r="F51" s="11">
        <f t="shared" si="31"/>
        <v>12</v>
      </c>
      <c r="G51" s="11"/>
      <c r="H51" s="11"/>
      <c r="I51" s="11"/>
      <c r="J51" s="11"/>
      <c r="K51" s="11"/>
      <c r="L51" s="11"/>
      <c r="M51" s="11"/>
      <c r="N51" s="11">
        <v>12</v>
      </c>
      <c r="O51" s="12"/>
      <c r="P51" s="11"/>
      <c r="Q51" s="11"/>
      <c r="R51" s="11"/>
      <c r="S51" s="11"/>
      <c r="T51" s="12"/>
      <c r="U51" s="11"/>
      <c r="V51" s="11"/>
      <c r="W51" s="11"/>
      <c r="X51" s="11"/>
      <c r="Y51" s="12"/>
      <c r="Z51" s="11"/>
      <c r="AA51" s="11"/>
      <c r="AB51" s="11"/>
      <c r="AC51" s="11"/>
      <c r="AD51" s="12"/>
      <c r="AE51" s="11"/>
      <c r="AF51" s="11"/>
      <c r="AG51" s="13"/>
      <c r="AH51" s="13"/>
      <c r="AI51" s="12">
        <v>12</v>
      </c>
      <c r="AJ51" s="11"/>
      <c r="AK51" s="11"/>
      <c r="AL51" s="11"/>
      <c r="AM51" s="11">
        <v>12</v>
      </c>
      <c r="AN51" s="12"/>
      <c r="AO51" s="11"/>
      <c r="AP51" s="11"/>
      <c r="AQ51" s="11"/>
      <c r="AR51" s="11"/>
      <c r="AS51" s="12"/>
      <c r="AT51" s="11"/>
      <c r="AU51" s="11"/>
      <c r="AV51" s="11"/>
      <c r="AW51" s="11"/>
      <c r="AX51" s="40"/>
      <c r="AY51" s="11"/>
      <c r="AZ51" s="11"/>
      <c r="BA51" s="11"/>
      <c r="BB51" s="11"/>
    </row>
    <row r="52" spans="1:54" ht="112.5" customHeight="1" x14ac:dyDescent="0.25">
      <c r="A52" s="6" t="s">
        <v>85</v>
      </c>
      <c r="B52" s="26" t="s">
        <v>122</v>
      </c>
      <c r="C52" s="38"/>
      <c r="D52" s="38"/>
      <c r="E52" s="38"/>
      <c r="F52" s="38">
        <f>F53+F54+F55+F56+F57</f>
        <v>742</v>
      </c>
      <c r="G52" s="38">
        <f t="shared" ref="G52:AR52" si="34">G53+G54+G55+G56+G57</f>
        <v>484</v>
      </c>
      <c r="H52" s="38"/>
      <c r="I52" s="38">
        <f t="shared" si="34"/>
        <v>708</v>
      </c>
      <c r="J52" s="38">
        <f t="shared" si="34"/>
        <v>224</v>
      </c>
      <c r="K52" s="38">
        <f t="shared" si="34"/>
        <v>124</v>
      </c>
      <c r="L52" s="38"/>
      <c r="M52" s="38">
        <f t="shared" si="34"/>
        <v>10</v>
      </c>
      <c r="N52" s="38">
        <f t="shared" si="34"/>
        <v>24</v>
      </c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>
        <f t="shared" si="34"/>
        <v>140</v>
      </c>
      <c r="AE52" s="38"/>
      <c r="AF52" s="38">
        <f t="shared" si="34"/>
        <v>140</v>
      </c>
      <c r="AG52" s="38"/>
      <c r="AH52" s="38"/>
      <c r="AI52" s="38">
        <f t="shared" si="34"/>
        <v>298</v>
      </c>
      <c r="AJ52" s="38"/>
      <c r="AK52" s="38">
        <f t="shared" si="34"/>
        <v>288</v>
      </c>
      <c r="AL52" s="38">
        <f t="shared" si="34"/>
        <v>4</v>
      </c>
      <c r="AM52" s="38">
        <f t="shared" si="34"/>
        <v>6</v>
      </c>
      <c r="AN52" s="38">
        <f t="shared" si="34"/>
        <v>304</v>
      </c>
      <c r="AO52" s="38"/>
      <c r="AP52" s="38">
        <f t="shared" si="34"/>
        <v>280</v>
      </c>
      <c r="AQ52" s="38">
        <f t="shared" si="34"/>
        <v>6</v>
      </c>
      <c r="AR52" s="38">
        <f t="shared" si="34"/>
        <v>18</v>
      </c>
      <c r="AS52" s="38"/>
      <c r="AT52" s="38"/>
      <c r="AU52" s="38"/>
      <c r="AV52" s="38"/>
      <c r="AW52" s="38"/>
      <c r="AX52" s="38"/>
      <c r="AY52" s="38"/>
      <c r="AZ52" s="38"/>
      <c r="BA52" s="38"/>
      <c r="BB52" s="38"/>
    </row>
    <row r="53" spans="1:54" ht="80.25" customHeight="1" x14ac:dyDescent="0.25">
      <c r="A53" s="45" t="s">
        <v>86</v>
      </c>
      <c r="B53" s="29" t="s">
        <v>123</v>
      </c>
      <c r="C53" s="30">
        <v>5</v>
      </c>
      <c r="D53" s="11"/>
      <c r="E53" s="11"/>
      <c r="F53" s="11">
        <f>AD53+AI53+AN53</f>
        <v>92</v>
      </c>
      <c r="G53" s="11">
        <f>K53</f>
        <v>28</v>
      </c>
      <c r="H53" s="11"/>
      <c r="I53" s="11">
        <f>AF53+AK53+AP53</f>
        <v>82</v>
      </c>
      <c r="J53" s="11">
        <v>54</v>
      </c>
      <c r="K53" s="11">
        <v>28</v>
      </c>
      <c r="L53" s="11"/>
      <c r="M53" s="11">
        <v>4</v>
      </c>
      <c r="N53" s="11">
        <v>6</v>
      </c>
      <c r="O53" s="12"/>
      <c r="P53" s="11"/>
      <c r="Q53" s="11"/>
      <c r="R53" s="11"/>
      <c r="S53" s="11"/>
      <c r="T53" s="12"/>
      <c r="U53" s="11"/>
      <c r="V53" s="11"/>
      <c r="W53" s="11"/>
      <c r="X53" s="11"/>
      <c r="Y53" s="12"/>
      <c r="Z53" s="11"/>
      <c r="AA53" s="11"/>
      <c r="AB53" s="11"/>
      <c r="AC53" s="11"/>
      <c r="AD53" s="12">
        <v>36</v>
      </c>
      <c r="AE53" s="11"/>
      <c r="AF53" s="11">
        <v>36</v>
      </c>
      <c r="AG53" s="11"/>
      <c r="AH53" s="11"/>
      <c r="AI53" s="12">
        <v>56</v>
      </c>
      <c r="AJ53" s="11"/>
      <c r="AK53" s="11">
        <v>46</v>
      </c>
      <c r="AL53" s="11">
        <v>4</v>
      </c>
      <c r="AM53" s="11">
        <v>6</v>
      </c>
      <c r="AN53" s="12"/>
      <c r="AO53" s="11"/>
      <c r="AP53" s="11"/>
      <c r="AQ53" s="11"/>
      <c r="AR53" s="11"/>
      <c r="AS53" s="12"/>
      <c r="AT53" s="11"/>
      <c r="AU53" s="11"/>
      <c r="AV53" s="11"/>
      <c r="AW53" s="11"/>
      <c r="AX53" s="40"/>
      <c r="AY53" s="11"/>
      <c r="AZ53" s="11"/>
      <c r="BA53" s="11"/>
      <c r="BB53" s="11"/>
    </row>
    <row r="54" spans="1:54" ht="66" customHeight="1" x14ac:dyDescent="0.25">
      <c r="A54" s="45" t="s">
        <v>87</v>
      </c>
      <c r="B54" s="29" t="s">
        <v>124</v>
      </c>
      <c r="C54" s="30">
        <v>6</v>
      </c>
      <c r="D54" s="11"/>
      <c r="E54" s="11"/>
      <c r="F54" s="11">
        <f t="shared" ref="F54:F57" si="35">AD54+AI54+AN54</f>
        <v>278</v>
      </c>
      <c r="G54" s="11">
        <f>K54</f>
        <v>96</v>
      </c>
      <c r="H54" s="11"/>
      <c r="I54" s="11">
        <f t="shared" ref="I54:I56" si="36">AF54+AK54+AP54</f>
        <v>266</v>
      </c>
      <c r="J54" s="11">
        <v>170</v>
      </c>
      <c r="K54" s="11">
        <v>96</v>
      </c>
      <c r="L54" s="11"/>
      <c r="M54" s="11">
        <v>6</v>
      </c>
      <c r="N54" s="11">
        <v>6</v>
      </c>
      <c r="O54" s="12"/>
      <c r="P54" s="11"/>
      <c r="Q54" s="11"/>
      <c r="R54" s="11"/>
      <c r="S54" s="11"/>
      <c r="T54" s="12"/>
      <c r="U54" s="11"/>
      <c r="V54" s="11"/>
      <c r="W54" s="11"/>
      <c r="X54" s="11"/>
      <c r="Y54" s="12"/>
      <c r="Z54" s="11"/>
      <c r="AA54" s="11"/>
      <c r="AB54" s="11"/>
      <c r="AC54" s="11"/>
      <c r="AD54" s="12">
        <v>104</v>
      </c>
      <c r="AE54" s="11"/>
      <c r="AF54" s="11">
        <v>104</v>
      </c>
      <c r="AG54" s="11"/>
      <c r="AH54" s="11"/>
      <c r="AI54" s="12">
        <v>98</v>
      </c>
      <c r="AJ54" s="11"/>
      <c r="AK54" s="11">
        <v>98</v>
      </c>
      <c r="AL54" s="11"/>
      <c r="AM54" s="11"/>
      <c r="AN54" s="12">
        <v>76</v>
      </c>
      <c r="AO54" s="11"/>
      <c r="AP54" s="11">
        <v>64</v>
      </c>
      <c r="AQ54" s="11">
        <v>6</v>
      </c>
      <c r="AR54" s="11">
        <v>6</v>
      </c>
      <c r="AS54" s="12"/>
      <c r="AT54" s="11"/>
      <c r="AU54" s="11"/>
      <c r="AV54" s="11"/>
      <c r="AW54" s="11"/>
      <c r="AX54" s="40"/>
      <c r="AY54" s="11"/>
      <c r="AZ54" s="11"/>
      <c r="BA54" s="11"/>
      <c r="BB54" s="11"/>
    </row>
    <row r="55" spans="1:54" ht="15.75" x14ac:dyDescent="0.25">
      <c r="A55" s="42" t="s">
        <v>143</v>
      </c>
      <c r="B55" s="43" t="s">
        <v>81</v>
      </c>
      <c r="C55" s="13"/>
      <c r="D55" s="11">
        <v>6</v>
      </c>
      <c r="E55" s="13"/>
      <c r="F55" s="11">
        <f t="shared" si="35"/>
        <v>180</v>
      </c>
      <c r="G55" s="11">
        <v>180</v>
      </c>
      <c r="H55" s="11"/>
      <c r="I55" s="11">
        <f t="shared" si="36"/>
        <v>180</v>
      </c>
      <c r="J55" s="11"/>
      <c r="K55" s="11"/>
      <c r="L55" s="11"/>
      <c r="M55" s="11"/>
      <c r="N55" s="11"/>
      <c r="O55" s="12"/>
      <c r="P55" s="11"/>
      <c r="Q55" s="11"/>
      <c r="R55" s="11"/>
      <c r="S55" s="11"/>
      <c r="T55" s="12"/>
      <c r="U55" s="11"/>
      <c r="V55" s="11"/>
      <c r="W55" s="11"/>
      <c r="X55" s="11"/>
      <c r="Y55" s="12"/>
      <c r="Z55" s="11"/>
      <c r="AA55" s="11"/>
      <c r="AB55" s="11"/>
      <c r="AC55" s="11"/>
      <c r="AD55" s="12"/>
      <c r="AE55" s="11"/>
      <c r="AF55" s="11"/>
      <c r="AG55" s="11"/>
      <c r="AH55" s="11"/>
      <c r="AI55" s="12">
        <v>144</v>
      </c>
      <c r="AJ55" s="11"/>
      <c r="AK55" s="11">
        <v>144</v>
      </c>
      <c r="AL55" s="11"/>
      <c r="AM55" s="11"/>
      <c r="AN55" s="12">
        <v>36</v>
      </c>
      <c r="AO55" s="11"/>
      <c r="AP55" s="11">
        <v>36</v>
      </c>
      <c r="AQ55" s="11"/>
      <c r="AR55" s="11"/>
      <c r="AS55" s="12"/>
      <c r="AT55" s="11"/>
      <c r="AU55" s="11"/>
      <c r="AV55" s="11"/>
      <c r="AW55" s="11"/>
      <c r="AX55" s="40"/>
      <c r="AY55" s="11"/>
      <c r="AZ55" s="11"/>
      <c r="BA55" s="11"/>
      <c r="BB55" s="11"/>
    </row>
    <row r="56" spans="1:54" ht="47.25" x14ac:dyDescent="0.25">
      <c r="A56" s="46" t="s">
        <v>88</v>
      </c>
      <c r="B56" s="47" t="s">
        <v>83</v>
      </c>
      <c r="C56" s="11"/>
      <c r="D56" s="11">
        <v>6</v>
      </c>
      <c r="E56" s="11"/>
      <c r="F56" s="11">
        <f t="shared" si="35"/>
        <v>180</v>
      </c>
      <c r="G56" s="11">
        <v>180</v>
      </c>
      <c r="H56" s="11"/>
      <c r="I56" s="11">
        <f t="shared" si="36"/>
        <v>180</v>
      </c>
      <c r="J56" s="11"/>
      <c r="K56" s="11"/>
      <c r="L56" s="11"/>
      <c r="M56" s="11"/>
      <c r="N56" s="11"/>
      <c r="O56" s="12"/>
      <c r="P56" s="11"/>
      <c r="Q56" s="11"/>
      <c r="R56" s="11"/>
      <c r="S56" s="11"/>
      <c r="T56" s="12"/>
      <c r="U56" s="11"/>
      <c r="V56" s="11"/>
      <c r="W56" s="11"/>
      <c r="X56" s="11"/>
      <c r="Y56" s="12"/>
      <c r="Z56" s="11"/>
      <c r="AA56" s="11"/>
      <c r="AB56" s="11"/>
      <c r="AC56" s="11"/>
      <c r="AD56" s="12"/>
      <c r="AE56" s="11"/>
      <c r="AF56" s="11"/>
      <c r="AG56" s="11"/>
      <c r="AH56" s="11"/>
      <c r="AI56" s="12"/>
      <c r="AJ56" s="11"/>
      <c r="AK56" s="11"/>
      <c r="AL56" s="11"/>
      <c r="AM56" s="11"/>
      <c r="AN56" s="12">
        <v>180</v>
      </c>
      <c r="AO56" s="11"/>
      <c r="AP56" s="11">
        <v>180</v>
      </c>
      <c r="AQ56" s="11"/>
      <c r="AR56" s="11"/>
      <c r="AS56" s="12"/>
      <c r="AT56" s="11"/>
      <c r="AU56" s="11"/>
      <c r="AV56" s="11"/>
      <c r="AW56" s="11"/>
      <c r="AX56" s="40"/>
      <c r="AY56" s="11"/>
      <c r="AZ56" s="11"/>
      <c r="BA56" s="11"/>
      <c r="BB56" s="11"/>
    </row>
    <row r="57" spans="1:54" ht="15.75" x14ac:dyDescent="0.25">
      <c r="A57" s="62" t="s">
        <v>176</v>
      </c>
      <c r="B57" s="61" t="s">
        <v>84</v>
      </c>
      <c r="C57" s="11">
        <v>6</v>
      </c>
      <c r="D57" s="11"/>
      <c r="E57" s="11"/>
      <c r="F57" s="11">
        <f t="shared" si="35"/>
        <v>12</v>
      </c>
      <c r="G57" s="11"/>
      <c r="H57" s="11"/>
      <c r="I57" s="11"/>
      <c r="J57" s="11"/>
      <c r="K57" s="11"/>
      <c r="L57" s="11"/>
      <c r="M57" s="11"/>
      <c r="N57" s="11">
        <v>12</v>
      </c>
      <c r="O57" s="12"/>
      <c r="P57" s="11"/>
      <c r="Q57" s="11"/>
      <c r="R57" s="11"/>
      <c r="S57" s="11"/>
      <c r="T57" s="12"/>
      <c r="U57" s="11"/>
      <c r="V57" s="11"/>
      <c r="W57" s="11"/>
      <c r="X57" s="11"/>
      <c r="Y57" s="12"/>
      <c r="Z57" s="11"/>
      <c r="AA57" s="11"/>
      <c r="AB57" s="11"/>
      <c r="AC57" s="11"/>
      <c r="AD57" s="12"/>
      <c r="AE57" s="11"/>
      <c r="AF57" s="11"/>
      <c r="AG57" s="11"/>
      <c r="AH57" s="11"/>
      <c r="AI57" s="12"/>
      <c r="AJ57" s="11"/>
      <c r="AK57" s="11"/>
      <c r="AL57" s="11"/>
      <c r="AM57" s="11"/>
      <c r="AN57" s="12">
        <v>12</v>
      </c>
      <c r="AO57" s="11"/>
      <c r="AP57" s="11"/>
      <c r="AQ57" s="11"/>
      <c r="AR57" s="11">
        <v>12</v>
      </c>
      <c r="AS57" s="12"/>
      <c r="AT57" s="11"/>
      <c r="AU57" s="11"/>
      <c r="AV57" s="11"/>
      <c r="AW57" s="11"/>
      <c r="AX57" s="40"/>
      <c r="AY57" s="11"/>
      <c r="AZ57" s="11"/>
      <c r="BA57" s="11"/>
      <c r="BB57" s="11"/>
    </row>
    <row r="58" spans="1:54" ht="111.75" customHeight="1" x14ac:dyDescent="0.25">
      <c r="A58" s="6" t="s">
        <v>89</v>
      </c>
      <c r="B58" s="48" t="s">
        <v>125</v>
      </c>
      <c r="C58" s="38"/>
      <c r="D58" s="38"/>
      <c r="E58" s="38"/>
      <c r="F58" s="38">
        <f>F59+F60+F61+F62+F63</f>
        <v>558</v>
      </c>
      <c r="G58" s="38">
        <f t="shared" ref="G58:AW58" si="37">G59+G60+G61+G62+G63</f>
        <v>412</v>
      </c>
      <c r="H58" s="38"/>
      <c r="I58" s="38">
        <f t="shared" si="37"/>
        <v>522</v>
      </c>
      <c r="J58" s="38">
        <f t="shared" si="37"/>
        <v>110</v>
      </c>
      <c r="K58" s="38">
        <f t="shared" si="37"/>
        <v>88</v>
      </c>
      <c r="L58" s="38"/>
      <c r="M58" s="38">
        <f t="shared" si="37"/>
        <v>18</v>
      </c>
      <c r="N58" s="38">
        <f t="shared" si="37"/>
        <v>18</v>
      </c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>
        <f t="shared" si="37"/>
        <v>558</v>
      </c>
      <c r="AT58" s="38"/>
      <c r="AU58" s="38">
        <f t="shared" si="37"/>
        <v>522</v>
      </c>
      <c r="AV58" s="38">
        <f t="shared" si="37"/>
        <v>18</v>
      </c>
      <c r="AW58" s="38">
        <f t="shared" si="37"/>
        <v>18</v>
      </c>
      <c r="AX58" s="38"/>
      <c r="AY58" s="38"/>
      <c r="AZ58" s="38"/>
      <c r="BA58" s="38"/>
      <c r="BB58" s="38"/>
    </row>
    <row r="59" spans="1:54" ht="86.25" customHeight="1" x14ac:dyDescent="0.25">
      <c r="A59" s="45" t="s">
        <v>90</v>
      </c>
      <c r="B59" s="49" t="s">
        <v>126</v>
      </c>
      <c r="C59" s="30"/>
      <c r="D59" s="11">
        <v>7</v>
      </c>
      <c r="E59" s="11"/>
      <c r="F59" s="11">
        <f>AS59</f>
        <v>64</v>
      </c>
      <c r="G59" s="11">
        <f>K59</f>
        <v>24</v>
      </c>
      <c r="H59" s="11"/>
      <c r="I59" s="11">
        <f>AU59</f>
        <v>56</v>
      </c>
      <c r="J59" s="11">
        <v>32</v>
      </c>
      <c r="K59" s="11">
        <v>24</v>
      </c>
      <c r="L59" s="11"/>
      <c r="M59" s="11">
        <v>8</v>
      </c>
      <c r="N59" s="11"/>
      <c r="O59" s="12"/>
      <c r="P59" s="11"/>
      <c r="Q59" s="11"/>
      <c r="R59" s="11"/>
      <c r="S59" s="11"/>
      <c r="T59" s="12"/>
      <c r="U59" s="11"/>
      <c r="V59" s="11"/>
      <c r="W59" s="11"/>
      <c r="X59" s="11"/>
      <c r="Y59" s="12"/>
      <c r="Z59" s="11"/>
      <c r="AA59" s="11"/>
      <c r="AB59" s="11"/>
      <c r="AC59" s="11"/>
      <c r="AD59" s="12"/>
      <c r="AE59" s="11"/>
      <c r="AF59" s="11"/>
      <c r="AG59" s="11"/>
      <c r="AH59" s="11"/>
      <c r="AI59" s="12"/>
      <c r="AJ59" s="11"/>
      <c r="AK59" s="11"/>
      <c r="AL59" s="11"/>
      <c r="AM59" s="11"/>
      <c r="AN59" s="12"/>
      <c r="AO59" s="11"/>
      <c r="AP59" s="11"/>
      <c r="AQ59" s="11"/>
      <c r="AR59" s="11"/>
      <c r="AS59" s="12">
        <v>64</v>
      </c>
      <c r="AT59" s="11"/>
      <c r="AU59" s="11">
        <v>56</v>
      </c>
      <c r="AV59" s="11">
        <v>8</v>
      </c>
      <c r="AW59" s="11"/>
      <c r="AX59" s="12"/>
      <c r="AY59" s="11"/>
      <c r="AZ59" s="11"/>
      <c r="BA59" s="11"/>
      <c r="BB59" s="11"/>
    </row>
    <row r="60" spans="1:54" ht="85.5" customHeight="1" x14ac:dyDescent="0.25">
      <c r="A60" s="45" t="s">
        <v>91</v>
      </c>
      <c r="B60" s="49" t="s">
        <v>127</v>
      </c>
      <c r="C60" s="30">
        <v>7</v>
      </c>
      <c r="D60" s="11"/>
      <c r="E60" s="11"/>
      <c r="F60" s="11">
        <f t="shared" ref="F60:F63" si="38">AS60</f>
        <v>158</v>
      </c>
      <c r="G60" s="11">
        <f t="shared" ref="G60" si="39">K60</f>
        <v>64</v>
      </c>
      <c r="H60" s="11"/>
      <c r="I60" s="11">
        <f t="shared" ref="I60:I62" si="40">AU60</f>
        <v>142</v>
      </c>
      <c r="J60" s="11">
        <v>78</v>
      </c>
      <c r="K60" s="11">
        <v>64</v>
      </c>
      <c r="L60" s="11"/>
      <c r="M60" s="11">
        <v>10</v>
      </c>
      <c r="N60" s="11">
        <v>6</v>
      </c>
      <c r="O60" s="12"/>
      <c r="P60" s="11"/>
      <c r="Q60" s="11"/>
      <c r="R60" s="11"/>
      <c r="S60" s="11"/>
      <c r="T60" s="12"/>
      <c r="U60" s="11"/>
      <c r="V60" s="11"/>
      <c r="W60" s="11"/>
      <c r="X60" s="11"/>
      <c r="Y60" s="12"/>
      <c r="Z60" s="11"/>
      <c r="AA60" s="11"/>
      <c r="AB60" s="11"/>
      <c r="AC60" s="11"/>
      <c r="AD60" s="12"/>
      <c r="AE60" s="11"/>
      <c r="AF60" s="11"/>
      <c r="AG60" s="11"/>
      <c r="AH60" s="11"/>
      <c r="AI60" s="12"/>
      <c r="AJ60" s="11"/>
      <c r="AK60" s="11"/>
      <c r="AL60" s="11"/>
      <c r="AM60" s="11"/>
      <c r="AN60" s="12"/>
      <c r="AO60" s="11"/>
      <c r="AP60" s="11"/>
      <c r="AQ60" s="11"/>
      <c r="AR60" s="11"/>
      <c r="AS60" s="12">
        <v>158</v>
      </c>
      <c r="AT60" s="11"/>
      <c r="AU60" s="11">
        <v>142</v>
      </c>
      <c r="AV60" s="11">
        <v>10</v>
      </c>
      <c r="AW60" s="11">
        <v>6</v>
      </c>
      <c r="AX60" s="12"/>
      <c r="AY60" s="11"/>
      <c r="AZ60" s="11"/>
      <c r="BA60" s="11"/>
      <c r="BB60" s="11"/>
    </row>
    <row r="61" spans="1:54" ht="15.75" x14ac:dyDescent="0.25">
      <c r="A61" s="42" t="s">
        <v>144</v>
      </c>
      <c r="B61" s="43" t="s">
        <v>81</v>
      </c>
      <c r="C61" s="11"/>
      <c r="D61" s="11">
        <v>7</v>
      </c>
      <c r="E61" s="11"/>
      <c r="F61" s="11">
        <f t="shared" si="38"/>
        <v>180</v>
      </c>
      <c r="G61" s="11">
        <f>I61</f>
        <v>180</v>
      </c>
      <c r="H61" s="11"/>
      <c r="I61" s="11">
        <f t="shared" si="40"/>
        <v>180</v>
      </c>
      <c r="J61" s="11"/>
      <c r="K61" s="11"/>
      <c r="L61" s="11"/>
      <c r="M61" s="11"/>
      <c r="N61" s="11"/>
      <c r="O61" s="12"/>
      <c r="P61" s="11"/>
      <c r="Q61" s="11"/>
      <c r="R61" s="11"/>
      <c r="S61" s="11"/>
      <c r="T61" s="12"/>
      <c r="U61" s="11"/>
      <c r="V61" s="11"/>
      <c r="W61" s="11"/>
      <c r="X61" s="11"/>
      <c r="Y61" s="12"/>
      <c r="Z61" s="11"/>
      <c r="AA61" s="11"/>
      <c r="AB61" s="11"/>
      <c r="AC61" s="11"/>
      <c r="AD61" s="12"/>
      <c r="AE61" s="11"/>
      <c r="AF61" s="11"/>
      <c r="AG61" s="11"/>
      <c r="AH61" s="11"/>
      <c r="AI61" s="12"/>
      <c r="AJ61" s="11"/>
      <c r="AK61" s="11"/>
      <c r="AL61" s="11"/>
      <c r="AM61" s="11"/>
      <c r="AN61" s="12"/>
      <c r="AO61" s="11"/>
      <c r="AP61" s="11"/>
      <c r="AQ61" s="11"/>
      <c r="AR61" s="11"/>
      <c r="AS61" s="12">
        <v>180</v>
      </c>
      <c r="AT61" s="11"/>
      <c r="AU61" s="11">
        <v>180</v>
      </c>
      <c r="AV61" s="11"/>
      <c r="AW61" s="11"/>
      <c r="AX61" s="12"/>
      <c r="AY61" s="11"/>
      <c r="AZ61" s="11"/>
      <c r="BA61" s="11"/>
      <c r="BB61" s="11"/>
    </row>
    <row r="62" spans="1:54" ht="47.25" x14ac:dyDescent="0.25">
      <c r="A62" s="46" t="s">
        <v>92</v>
      </c>
      <c r="B62" s="47" t="s">
        <v>83</v>
      </c>
      <c r="C62" s="11"/>
      <c r="D62" s="11">
        <v>7</v>
      </c>
      <c r="E62" s="11"/>
      <c r="F62" s="11">
        <f t="shared" si="38"/>
        <v>144</v>
      </c>
      <c r="G62" s="11">
        <f>I62</f>
        <v>144</v>
      </c>
      <c r="H62" s="11"/>
      <c r="I62" s="11">
        <f t="shared" si="40"/>
        <v>144</v>
      </c>
      <c r="J62" s="11"/>
      <c r="K62" s="11"/>
      <c r="L62" s="11"/>
      <c r="M62" s="11"/>
      <c r="N62" s="11"/>
      <c r="O62" s="12"/>
      <c r="P62" s="11"/>
      <c r="Q62" s="11"/>
      <c r="R62" s="11"/>
      <c r="S62" s="11"/>
      <c r="T62" s="12"/>
      <c r="U62" s="11"/>
      <c r="V62" s="11"/>
      <c r="W62" s="11"/>
      <c r="X62" s="11"/>
      <c r="Y62" s="12"/>
      <c r="Z62" s="11"/>
      <c r="AA62" s="11"/>
      <c r="AB62" s="11"/>
      <c r="AC62" s="11"/>
      <c r="AD62" s="12"/>
      <c r="AE62" s="11"/>
      <c r="AF62" s="11"/>
      <c r="AG62" s="11"/>
      <c r="AH62" s="11"/>
      <c r="AI62" s="12"/>
      <c r="AJ62" s="11"/>
      <c r="AK62" s="11"/>
      <c r="AL62" s="11"/>
      <c r="AM62" s="11"/>
      <c r="AN62" s="12"/>
      <c r="AO62" s="11"/>
      <c r="AP62" s="11"/>
      <c r="AQ62" s="11"/>
      <c r="AR62" s="11"/>
      <c r="AS62" s="12">
        <v>144</v>
      </c>
      <c r="AT62" s="11"/>
      <c r="AU62" s="11">
        <v>144</v>
      </c>
      <c r="AV62" s="11"/>
      <c r="AW62" s="11"/>
      <c r="AX62" s="12"/>
      <c r="AY62" s="11"/>
      <c r="AZ62" s="11"/>
      <c r="BA62" s="11"/>
      <c r="BB62" s="11"/>
    </row>
    <row r="63" spans="1:54" ht="15.75" x14ac:dyDescent="0.25">
      <c r="A63" s="68" t="s">
        <v>178</v>
      </c>
      <c r="B63" s="61" t="s">
        <v>84</v>
      </c>
      <c r="C63" s="11">
        <v>7</v>
      </c>
      <c r="D63" s="11"/>
      <c r="E63" s="11"/>
      <c r="F63" s="11">
        <f t="shared" si="38"/>
        <v>12</v>
      </c>
      <c r="G63" s="11"/>
      <c r="H63" s="11"/>
      <c r="I63" s="11"/>
      <c r="J63" s="11"/>
      <c r="K63" s="11"/>
      <c r="L63" s="11"/>
      <c r="M63" s="11"/>
      <c r="N63" s="11">
        <v>12</v>
      </c>
      <c r="O63" s="12"/>
      <c r="P63" s="11"/>
      <c r="Q63" s="11"/>
      <c r="R63" s="11"/>
      <c r="S63" s="11"/>
      <c r="T63" s="12"/>
      <c r="U63" s="11"/>
      <c r="V63" s="11"/>
      <c r="W63" s="11"/>
      <c r="X63" s="11"/>
      <c r="Y63" s="12"/>
      <c r="Z63" s="11"/>
      <c r="AA63" s="11"/>
      <c r="AB63" s="11"/>
      <c r="AC63" s="11"/>
      <c r="AD63" s="12"/>
      <c r="AE63" s="11"/>
      <c r="AF63" s="11"/>
      <c r="AG63" s="11"/>
      <c r="AH63" s="11"/>
      <c r="AI63" s="12"/>
      <c r="AJ63" s="11"/>
      <c r="AK63" s="11"/>
      <c r="AL63" s="11"/>
      <c r="AM63" s="11"/>
      <c r="AN63" s="12"/>
      <c r="AO63" s="11"/>
      <c r="AP63" s="11"/>
      <c r="AQ63" s="11"/>
      <c r="AR63" s="11"/>
      <c r="AS63" s="12">
        <v>12</v>
      </c>
      <c r="AT63" s="11"/>
      <c r="AU63" s="11"/>
      <c r="AV63" s="11"/>
      <c r="AW63" s="11">
        <v>12</v>
      </c>
      <c r="AX63" s="12"/>
      <c r="AY63" s="11"/>
      <c r="AZ63" s="11"/>
      <c r="BA63" s="11"/>
      <c r="BB63" s="11"/>
    </row>
    <row r="64" spans="1:54" ht="114" customHeight="1" x14ac:dyDescent="0.25">
      <c r="A64" s="6" t="s">
        <v>93</v>
      </c>
      <c r="B64" s="26" t="s">
        <v>128</v>
      </c>
      <c r="C64" s="38"/>
      <c r="D64" s="38"/>
      <c r="E64" s="38"/>
      <c r="F64" s="38">
        <f>F65+F66+F67+F68+F69</f>
        <v>634</v>
      </c>
      <c r="G64" s="38">
        <f t="shared" ref="G64:BB64" si="41">G65+G66+G67+G68+G69</f>
        <v>416</v>
      </c>
      <c r="H64" s="38"/>
      <c r="I64" s="38">
        <f t="shared" si="41"/>
        <v>602</v>
      </c>
      <c r="J64" s="38">
        <f t="shared" si="41"/>
        <v>186</v>
      </c>
      <c r="K64" s="38">
        <f t="shared" si="41"/>
        <v>92</v>
      </c>
      <c r="L64" s="38"/>
      <c r="M64" s="38">
        <f t="shared" si="41"/>
        <v>8</v>
      </c>
      <c r="N64" s="38">
        <f t="shared" si="41"/>
        <v>24</v>
      </c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>
        <f t="shared" si="41"/>
        <v>634</v>
      </c>
      <c r="AY64" s="38"/>
      <c r="AZ64" s="38">
        <f t="shared" si="41"/>
        <v>602</v>
      </c>
      <c r="BA64" s="38">
        <f t="shared" si="41"/>
        <v>8</v>
      </c>
      <c r="BB64" s="38">
        <f t="shared" si="41"/>
        <v>24</v>
      </c>
    </row>
    <row r="65" spans="1:54" ht="86.25" customHeight="1" x14ac:dyDescent="0.25">
      <c r="A65" s="45" t="s">
        <v>94</v>
      </c>
      <c r="B65" s="49" t="s">
        <v>129</v>
      </c>
      <c r="C65" s="30">
        <v>8</v>
      </c>
      <c r="D65" s="11"/>
      <c r="E65" s="11"/>
      <c r="F65" s="11">
        <f>AX65</f>
        <v>140</v>
      </c>
      <c r="G65" s="11">
        <f>K65</f>
        <v>42</v>
      </c>
      <c r="H65" s="11"/>
      <c r="I65" s="11">
        <f>AZ65</f>
        <v>130</v>
      </c>
      <c r="J65" s="11">
        <v>88</v>
      </c>
      <c r="K65" s="11">
        <v>42</v>
      </c>
      <c r="L65" s="11"/>
      <c r="M65" s="11">
        <v>4</v>
      </c>
      <c r="N65" s="11">
        <v>6</v>
      </c>
      <c r="O65" s="12"/>
      <c r="P65" s="11"/>
      <c r="Q65" s="11"/>
      <c r="R65" s="11"/>
      <c r="S65" s="11"/>
      <c r="T65" s="12"/>
      <c r="U65" s="11"/>
      <c r="V65" s="11"/>
      <c r="W65" s="11"/>
      <c r="X65" s="11"/>
      <c r="Y65" s="12"/>
      <c r="Z65" s="11"/>
      <c r="AA65" s="11"/>
      <c r="AB65" s="11"/>
      <c r="AC65" s="11"/>
      <c r="AD65" s="12"/>
      <c r="AE65" s="11"/>
      <c r="AF65" s="11"/>
      <c r="AG65" s="11"/>
      <c r="AH65" s="11"/>
      <c r="AI65" s="12"/>
      <c r="AJ65" s="11"/>
      <c r="AK65" s="11"/>
      <c r="AL65" s="11"/>
      <c r="AM65" s="11"/>
      <c r="AN65" s="12"/>
      <c r="AO65" s="11"/>
      <c r="AP65" s="11"/>
      <c r="AQ65" s="11"/>
      <c r="AR65" s="11"/>
      <c r="AS65" s="12"/>
      <c r="AT65" s="11"/>
      <c r="AU65" s="11"/>
      <c r="AV65" s="11"/>
      <c r="AW65" s="11"/>
      <c r="AX65" s="12">
        <v>140</v>
      </c>
      <c r="AY65" s="11"/>
      <c r="AZ65" s="11">
        <v>130</v>
      </c>
      <c r="BA65" s="11">
        <v>4</v>
      </c>
      <c r="BB65" s="11">
        <v>6</v>
      </c>
    </row>
    <row r="66" spans="1:54" ht="66" customHeight="1" x14ac:dyDescent="0.25">
      <c r="A66" s="45" t="s">
        <v>131</v>
      </c>
      <c r="B66" s="49" t="s">
        <v>130</v>
      </c>
      <c r="C66" s="30">
        <v>8</v>
      </c>
      <c r="D66" s="11"/>
      <c r="E66" s="11"/>
      <c r="F66" s="11">
        <f t="shared" ref="F66:F69" si="42">AX66</f>
        <v>158</v>
      </c>
      <c r="G66" s="11">
        <f>K66</f>
        <v>50</v>
      </c>
      <c r="H66" s="11"/>
      <c r="I66" s="11">
        <f t="shared" ref="I66:I68" si="43">AZ66</f>
        <v>148</v>
      </c>
      <c r="J66" s="11">
        <v>98</v>
      </c>
      <c r="K66" s="11">
        <v>50</v>
      </c>
      <c r="L66" s="11"/>
      <c r="M66" s="11">
        <v>4</v>
      </c>
      <c r="N66" s="11">
        <v>6</v>
      </c>
      <c r="O66" s="12"/>
      <c r="P66" s="11"/>
      <c r="Q66" s="11"/>
      <c r="R66" s="11"/>
      <c r="S66" s="11"/>
      <c r="T66" s="12"/>
      <c r="U66" s="11"/>
      <c r="V66" s="11"/>
      <c r="W66" s="11"/>
      <c r="X66" s="11"/>
      <c r="Y66" s="12"/>
      <c r="Z66" s="11"/>
      <c r="AA66" s="11"/>
      <c r="AB66" s="11"/>
      <c r="AC66" s="11"/>
      <c r="AD66" s="12"/>
      <c r="AE66" s="11"/>
      <c r="AF66" s="11"/>
      <c r="AG66" s="11"/>
      <c r="AH66" s="11"/>
      <c r="AI66" s="12"/>
      <c r="AJ66" s="11"/>
      <c r="AK66" s="11"/>
      <c r="AL66" s="11"/>
      <c r="AM66" s="11"/>
      <c r="AN66" s="12"/>
      <c r="AO66" s="11"/>
      <c r="AP66" s="11"/>
      <c r="AQ66" s="11"/>
      <c r="AR66" s="11"/>
      <c r="AS66" s="12"/>
      <c r="AT66" s="11"/>
      <c r="AU66" s="11"/>
      <c r="AV66" s="11"/>
      <c r="AW66" s="11"/>
      <c r="AX66" s="12">
        <v>158</v>
      </c>
      <c r="AY66" s="11"/>
      <c r="AZ66" s="11">
        <v>148</v>
      </c>
      <c r="BA66" s="11">
        <v>4</v>
      </c>
      <c r="BB66" s="11">
        <v>6</v>
      </c>
    </row>
    <row r="67" spans="1:54" ht="15.75" x14ac:dyDescent="0.25">
      <c r="A67" s="46" t="s">
        <v>95</v>
      </c>
      <c r="B67" s="50" t="s">
        <v>81</v>
      </c>
      <c r="C67" s="11"/>
      <c r="D67" s="11">
        <v>8</v>
      </c>
      <c r="E67" s="11"/>
      <c r="F67" s="11">
        <f t="shared" si="42"/>
        <v>144</v>
      </c>
      <c r="G67" s="11">
        <v>144</v>
      </c>
      <c r="H67" s="11"/>
      <c r="I67" s="11">
        <f t="shared" si="43"/>
        <v>144</v>
      </c>
      <c r="J67" s="11"/>
      <c r="K67" s="11"/>
      <c r="L67" s="11"/>
      <c r="M67" s="11"/>
      <c r="N67" s="11"/>
      <c r="O67" s="12"/>
      <c r="P67" s="11"/>
      <c r="Q67" s="11"/>
      <c r="R67" s="11"/>
      <c r="S67" s="11"/>
      <c r="T67" s="12"/>
      <c r="U67" s="11"/>
      <c r="V67" s="11"/>
      <c r="W67" s="11"/>
      <c r="X67" s="11"/>
      <c r="Y67" s="12"/>
      <c r="Z67" s="11"/>
      <c r="AA67" s="11"/>
      <c r="AB67" s="11"/>
      <c r="AC67" s="11"/>
      <c r="AD67" s="12"/>
      <c r="AE67" s="11"/>
      <c r="AF67" s="11"/>
      <c r="AG67" s="11"/>
      <c r="AH67" s="11"/>
      <c r="AI67" s="12"/>
      <c r="AJ67" s="11"/>
      <c r="AK67" s="11"/>
      <c r="AL67" s="11"/>
      <c r="AM67" s="11"/>
      <c r="AN67" s="12"/>
      <c r="AO67" s="11"/>
      <c r="AP67" s="11"/>
      <c r="AQ67" s="11"/>
      <c r="AR67" s="11"/>
      <c r="AS67" s="12"/>
      <c r="AT67" s="11"/>
      <c r="AU67" s="11"/>
      <c r="AV67" s="11"/>
      <c r="AW67" s="11"/>
      <c r="AX67" s="12">
        <v>144</v>
      </c>
      <c r="AY67" s="11"/>
      <c r="AZ67" s="11">
        <v>144</v>
      </c>
      <c r="BA67" s="11"/>
      <c r="BB67" s="11"/>
    </row>
    <row r="68" spans="1:54" ht="47.25" x14ac:dyDescent="0.25">
      <c r="A68" s="46" t="s">
        <v>96</v>
      </c>
      <c r="B68" s="47" t="s">
        <v>83</v>
      </c>
      <c r="C68" s="11"/>
      <c r="D68" s="11">
        <v>8</v>
      </c>
      <c r="E68" s="11"/>
      <c r="F68" s="11">
        <f t="shared" si="42"/>
        <v>180</v>
      </c>
      <c r="G68" s="11">
        <v>180</v>
      </c>
      <c r="H68" s="11"/>
      <c r="I68" s="11">
        <f t="shared" si="43"/>
        <v>180</v>
      </c>
      <c r="J68" s="11"/>
      <c r="K68" s="11"/>
      <c r="L68" s="11"/>
      <c r="M68" s="11"/>
      <c r="N68" s="11"/>
      <c r="O68" s="12"/>
      <c r="P68" s="11"/>
      <c r="Q68" s="11"/>
      <c r="R68" s="11"/>
      <c r="S68" s="11"/>
      <c r="T68" s="12"/>
      <c r="U68" s="11"/>
      <c r="V68" s="11"/>
      <c r="W68" s="11"/>
      <c r="X68" s="11"/>
      <c r="Y68" s="12"/>
      <c r="Z68" s="11"/>
      <c r="AA68" s="11"/>
      <c r="AB68" s="11"/>
      <c r="AC68" s="11"/>
      <c r="AD68" s="12"/>
      <c r="AE68" s="11"/>
      <c r="AF68" s="11"/>
      <c r="AG68" s="11"/>
      <c r="AH68" s="11"/>
      <c r="AI68" s="12"/>
      <c r="AJ68" s="11"/>
      <c r="AK68" s="11"/>
      <c r="AL68" s="11"/>
      <c r="AM68" s="11"/>
      <c r="AN68" s="12"/>
      <c r="AO68" s="11"/>
      <c r="AP68" s="11"/>
      <c r="AQ68" s="11"/>
      <c r="AR68" s="11"/>
      <c r="AS68" s="12"/>
      <c r="AT68" s="11"/>
      <c r="AU68" s="11"/>
      <c r="AV68" s="11"/>
      <c r="AW68" s="11"/>
      <c r="AX68" s="12">
        <v>180</v>
      </c>
      <c r="AY68" s="11"/>
      <c r="AZ68" s="11">
        <v>180</v>
      </c>
      <c r="BA68" s="11"/>
      <c r="BB68" s="11"/>
    </row>
    <row r="69" spans="1:54" ht="15.75" x14ac:dyDescent="0.25">
      <c r="A69" s="68" t="s">
        <v>179</v>
      </c>
      <c r="B69" s="69" t="s">
        <v>97</v>
      </c>
      <c r="C69" s="11">
        <v>8</v>
      </c>
      <c r="D69" s="11"/>
      <c r="E69" s="11"/>
      <c r="F69" s="11">
        <f t="shared" si="42"/>
        <v>12</v>
      </c>
      <c r="G69" s="11"/>
      <c r="H69" s="11"/>
      <c r="I69" s="11"/>
      <c r="J69" s="11"/>
      <c r="K69" s="11"/>
      <c r="L69" s="11"/>
      <c r="M69" s="11"/>
      <c r="N69" s="11">
        <v>12</v>
      </c>
      <c r="O69" s="12"/>
      <c r="P69" s="11"/>
      <c r="Q69" s="11"/>
      <c r="R69" s="11"/>
      <c r="S69" s="11"/>
      <c r="T69" s="12"/>
      <c r="U69" s="11"/>
      <c r="V69" s="11"/>
      <c r="W69" s="11"/>
      <c r="X69" s="11"/>
      <c r="Y69" s="12"/>
      <c r="Z69" s="11"/>
      <c r="AA69" s="11"/>
      <c r="AB69" s="11"/>
      <c r="AC69" s="11"/>
      <c r="AD69" s="12"/>
      <c r="AE69" s="11"/>
      <c r="AF69" s="11"/>
      <c r="AG69" s="11"/>
      <c r="AH69" s="11"/>
      <c r="AI69" s="12"/>
      <c r="AJ69" s="11"/>
      <c r="AK69" s="11"/>
      <c r="AL69" s="11"/>
      <c r="AM69" s="11"/>
      <c r="AN69" s="12"/>
      <c r="AO69" s="11"/>
      <c r="AP69" s="11"/>
      <c r="AQ69" s="11"/>
      <c r="AR69" s="11"/>
      <c r="AS69" s="12"/>
      <c r="AT69" s="11"/>
      <c r="AU69" s="11"/>
      <c r="AV69" s="11"/>
      <c r="AW69" s="11"/>
      <c r="AX69" s="12">
        <v>12</v>
      </c>
      <c r="AY69" s="11"/>
      <c r="AZ69" s="11"/>
      <c r="BA69" s="11"/>
      <c r="BB69" s="11">
        <v>12</v>
      </c>
    </row>
    <row r="70" spans="1:54" ht="114.75" customHeight="1" x14ac:dyDescent="0.25">
      <c r="A70" s="51" t="s">
        <v>132</v>
      </c>
      <c r="B70" s="52" t="s">
        <v>137</v>
      </c>
      <c r="C70" s="37"/>
      <c r="D70" s="38"/>
      <c r="E70" s="38"/>
      <c r="F70" s="38">
        <f>F71+F72+F73+F74+F75</f>
        <v>612</v>
      </c>
      <c r="G70" s="38">
        <f t="shared" ref="G70:AR70" si="44">G71+G72+G73+G74+G75</f>
        <v>458</v>
      </c>
      <c r="H70" s="38"/>
      <c r="I70" s="38">
        <f t="shared" si="44"/>
        <v>594</v>
      </c>
      <c r="J70" s="38">
        <f t="shared" si="44"/>
        <v>136</v>
      </c>
      <c r="K70" s="38">
        <f t="shared" si="44"/>
        <v>98</v>
      </c>
      <c r="L70" s="38"/>
      <c r="M70" s="38"/>
      <c r="N70" s="38">
        <f t="shared" si="44"/>
        <v>18</v>
      </c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>
        <f t="shared" si="44"/>
        <v>80</v>
      </c>
      <c r="AJ70" s="38"/>
      <c r="AK70" s="38">
        <f t="shared" si="44"/>
        <v>80</v>
      </c>
      <c r="AL70" s="38"/>
      <c r="AM70" s="38"/>
      <c r="AN70" s="38">
        <f t="shared" si="44"/>
        <v>532</v>
      </c>
      <c r="AO70" s="38"/>
      <c r="AP70" s="38">
        <f t="shared" si="44"/>
        <v>514</v>
      </c>
      <c r="AQ70" s="38"/>
      <c r="AR70" s="38">
        <f t="shared" si="44"/>
        <v>18</v>
      </c>
      <c r="AS70" s="38"/>
      <c r="AT70" s="38"/>
      <c r="AU70" s="38"/>
      <c r="AV70" s="38"/>
      <c r="AW70" s="38"/>
      <c r="AX70" s="38"/>
      <c r="AY70" s="38"/>
      <c r="AZ70" s="38"/>
      <c r="BA70" s="38"/>
      <c r="BB70" s="38"/>
    </row>
    <row r="71" spans="1:54" ht="79.5" customHeight="1" x14ac:dyDescent="0.25">
      <c r="A71" s="45" t="s">
        <v>133</v>
      </c>
      <c r="B71" s="49" t="s">
        <v>138</v>
      </c>
      <c r="C71" s="30"/>
      <c r="D71" s="11">
        <v>5</v>
      </c>
      <c r="E71" s="11"/>
      <c r="F71" s="11">
        <f>AI71+AN71</f>
        <v>80</v>
      </c>
      <c r="G71" s="11">
        <f>K71</f>
        <v>32</v>
      </c>
      <c r="H71" s="11"/>
      <c r="I71" s="11">
        <f>AK71+AP71</f>
        <v>80</v>
      </c>
      <c r="J71" s="11">
        <v>48</v>
      </c>
      <c r="K71" s="11">
        <v>32</v>
      </c>
      <c r="L71" s="11"/>
      <c r="M71" s="11"/>
      <c r="N71" s="11"/>
      <c r="O71" s="12"/>
      <c r="P71" s="11"/>
      <c r="Q71" s="11"/>
      <c r="R71" s="11"/>
      <c r="S71" s="11"/>
      <c r="T71" s="12"/>
      <c r="U71" s="11"/>
      <c r="V71" s="11"/>
      <c r="W71" s="11"/>
      <c r="X71" s="11"/>
      <c r="Y71" s="12"/>
      <c r="Z71" s="11"/>
      <c r="AA71" s="11"/>
      <c r="AB71" s="11"/>
      <c r="AC71" s="11"/>
      <c r="AD71" s="12"/>
      <c r="AE71" s="11"/>
      <c r="AF71" s="11"/>
      <c r="AG71" s="11"/>
      <c r="AH71" s="11"/>
      <c r="AI71" s="12">
        <v>80</v>
      </c>
      <c r="AJ71" s="11"/>
      <c r="AK71" s="11">
        <v>80</v>
      </c>
      <c r="AL71" s="11"/>
      <c r="AM71" s="11"/>
      <c r="AN71" s="12"/>
      <c r="AO71" s="11"/>
      <c r="AP71" s="11"/>
      <c r="AQ71" s="11"/>
      <c r="AR71" s="11"/>
      <c r="AS71" s="12"/>
      <c r="AT71" s="11"/>
      <c r="AU71" s="11"/>
      <c r="AV71" s="11"/>
      <c r="AW71" s="11"/>
      <c r="AX71" s="12"/>
      <c r="AY71" s="11"/>
      <c r="AZ71" s="11"/>
      <c r="BA71" s="11"/>
      <c r="BB71" s="11"/>
    </row>
    <row r="72" spans="1:54" ht="66.75" customHeight="1" x14ac:dyDescent="0.25">
      <c r="A72" s="45" t="s">
        <v>134</v>
      </c>
      <c r="B72" s="49" t="s">
        <v>139</v>
      </c>
      <c r="C72" s="30">
        <v>6</v>
      </c>
      <c r="D72" s="11"/>
      <c r="E72" s="11"/>
      <c r="F72" s="11">
        <f t="shared" ref="F72:F75" si="45">AI72+AN72</f>
        <v>160</v>
      </c>
      <c r="G72" s="11">
        <f>K72</f>
        <v>66</v>
      </c>
      <c r="H72" s="11"/>
      <c r="I72" s="11">
        <f t="shared" ref="I72:I74" si="46">AK72+AP72</f>
        <v>154</v>
      </c>
      <c r="J72" s="11">
        <v>88</v>
      </c>
      <c r="K72" s="11">
        <v>66</v>
      </c>
      <c r="L72" s="11"/>
      <c r="M72" s="11"/>
      <c r="N72" s="11">
        <v>6</v>
      </c>
      <c r="O72" s="12"/>
      <c r="P72" s="11"/>
      <c r="Q72" s="11"/>
      <c r="R72" s="11"/>
      <c r="S72" s="11"/>
      <c r="T72" s="12"/>
      <c r="U72" s="11"/>
      <c r="V72" s="11"/>
      <c r="W72" s="11"/>
      <c r="X72" s="11"/>
      <c r="Y72" s="12"/>
      <c r="Z72" s="11"/>
      <c r="AA72" s="11"/>
      <c r="AB72" s="11"/>
      <c r="AC72" s="11"/>
      <c r="AD72" s="12"/>
      <c r="AE72" s="11"/>
      <c r="AF72" s="11"/>
      <c r="AG72" s="11"/>
      <c r="AH72" s="11"/>
      <c r="AI72" s="12"/>
      <c r="AJ72" s="11"/>
      <c r="AK72" s="11"/>
      <c r="AL72" s="11"/>
      <c r="AM72" s="11"/>
      <c r="AN72" s="12">
        <v>160</v>
      </c>
      <c r="AO72" s="11"/>
      <c r="AP72" s="11">
        <v>154</v>
      </c>
      <c r="AQ72" s="11"/>
      <c r="AR72" s="11">
        <v>6</v>
      </c>
      <c r="AS72" s="12"/>
      <c r="AT72" s="11"/>
      <c r="AU72" s="11"/>
      <c r="AV72" s="11"/>
      <c r="AW72" s="11"/>
      <c r="AX72" s="12"/>
      <c r="AY72" s="11"/>
      <c r="AZ72" s="11"/>
      <c r="BA72" s="11"/>
      <c r="BB72" s="11"/>
    </row>
    <row r="73" spans="1:54" ht="15.75" x14ac:dyDescent="0.25">
      <c r="A73" s="46" t="s">
        <v>135</v>
      </c>
      <c r="B73" s="50" t="s">
        <v>81</v>
      </c>
      <c r="C73" s="11"/>
      <c r="D73" s="11">
        <v>6</v>
      </c>
      <c r="E73" s="11"/>
      <c r="F73" s="11">
        <f t="shared" si="45"/>
        <v>180</v>
      </c>
      <c r="G73" s="11">
        <v>180</v>
      </c>
      <c r="H73" s="11"/>
      <c r="I73" s="11">
        <f t="shared" si="46"/>
        <v>180</v>
      </c>
      <c r="J73" s="11"/>
      <c r="K73" s="11"/>
      <c r="L73" s="11"/>
      <c r="M73" s="11"/>
      <c r="N73" s="11"/>
      <c r="O73" s="12"/>
      <c r="P73" s="11"/>
      <c r="Q73" s="11"/>
      <c r="R73" s="11"/>
      <c r="S73" s="11"/>
      <c r="T73" s="12"/>
      <c r="U73" s="11"/>
      <c r="V73" s="11"/>
      <c r="W73" s="11"/>
      <c r="X73" s="11"/>
      <c r="Y73" s="12"/>
      <c r="Z73" s="11"/>
      <c r="AA73" s="11"/>
      <c r="AB73" s="11"/>
      <c r="AC73" s="11"/>
      <c r="AD73" s="12"/>
      <c r="AE73" s="11"/>
      <c r="AF73" s="11"/>
      <c r="AG73" s="11"/>
      <c r="AH73" s="11"/>
      <c r="AI73" s="12"/>
      <c r="AJ73" s="11"/>
      <c r="AK73" s="11"/>
      <c r="AL73" s="11"/>
      <c r="AM73" s="11"/>
      <c r="AN73" s="12">
        <v>180</v>
      </c>
      <c r="AO73" s="11"/>
      <c r="AP73" s="11">
        <v>180</v>
      </c>
      <c r="AQ73" s="11"/>
      <c r="AR73" s="11"/>
      <c r="AS73" s="12"/>
      <c r="AT73" s="11"/>
      <c r="AU73" s="11"/>
      <c r="AV73" s="11"/>
      <c r="AW73" s="11"/>
      <c r="AX73" s="12"/>
      <c r="AY73" s="11"/>
      <c r="AZ73" s="11"/>
      <c r="BA73" s="11"/>
      <c r="BB73" s="11"/>
    </row>
    <row r="74" spans="1:54" ht="47.25" x14ac:dyDescent="0.25">
      <c r="A74" s="46" t="s">
        <v>136</v>
      </c>
      <c r="B74" s="47" t="s">
        <v>83</v>
      </c>
      <c r="C74" s="11"/>
      <c r="D74" s="11">
        <v>6</v>
      </c>
      <c r="E74" s="11"/>
      <c r="F74" s="11">
        <f t="shared" si="45"/>
        <v>180</v>
      </c>
      <c r="G74" s="11">
        <v>180</v>
      </c>
      <c r="H74" s="11"/>
      <c r="I74" s="11">
        <f t="shared" si="46"/>
        <v>180</v>
      </c>
      <c r="J74" s="11"/>
      <c r="K74" s="11"/>
      <c r="L74" s="11"/>
      <c r="M74" s="11"/>
      <c r="N74" s="11"/>
      <c r="O74" s="12"/>
      <c r="P74" s="11"/>
      <c r="Q74" s="11"/>
      <c r="R74" s="11"/>
      <c r="S74" s="11"/>
      <c r="T74" s="12"/>
      <c r="U74" s="11"/>
      <c r="V74" s="11"/>
      <c r="W74" s="11"/>
      <c r="X74" s="11"/>
      <c r="Y74" s="12"/>
      <c r="Z74" s="11"/>
      <c r="AA74" s="11"/>
      <c r="AB74" s="11"/>
      <c r="AC74" s="11"/>
      <c r="AD74" s="12"/>
      <c r="AE74" s="11"/>
      <c r="AF74" s="11"/>
      <c r="AG74" s="11"/>
      <c r="AH74" s="11"/>
      <c r="AI74" s="12"/>
      <c r="AJ74" s="11"/>
      <c r="AK74" s="11"/>
      <c r="AL74" s="11"/>
      <c r="AM74" s="11"/>
      <c r="AN74" s="12">
        <v>180</v>
      </c>
      <c r="AO74" s="11"/>
      <c r="AP74" s="11">
        <v>180</v>
      </c>
      <c r="AQ74" s="11"/>
      <c r="AR74" s="11"/>
      <c r="AS74" s="12"/>
      <c r="AT74" s="11"/>
      <c r="AU74" s="11"/>
      <c r="AV74" s="11"/>
      <c r="AW74" s="11"/>
      <c r="AX74" s="12"/>
      <c r="AY74" s="11"/>
      <c r="AZ74" s="11"/>
      <c r="BA74" s="11"/>
      <c r="BB74" s="11"/>
    </row>
    <row r="75" spans="1:54" ht="15.75" x14ac:dyDescent="0.25">
      <c r="A75" s="68" t="s">
        <v>180</v>
      </c>
      <c r="B75" s="61" t="s">
        <v>84</v>
      </c>
      <c r="C75" s="11">
        <v>6</v>
      </c>
      <c r="D75" s="11"/>
      <c r="E75" s="11"/>
      <c r="F75" s="11">
        <f t="shared" si="45"/>
        <v>12</v>
      </c>
      <c r="G75" s="11"/>
      <c r="H75" s="11"/>
      <c r="I75" s="11"/>
      <c r="J75" s="11"/>
      <c r="K75" s="11"/>
      <c r="L75" s="11"/>
      <c r="M75" s="11"/>
      <c r="N75" s="11">
        <v>12</v>
      </c>
      <c r="O75" s="12"/>
      <c r="P75" s="11"/>
      <c r="Q75" s="11"/>
      <c r="R75" s="11"/>
      <c r="S75" s="11"/>
      <c r="T75" s="12"/>
      <c r="U75" s="11"/>
      <c r="V75" s="11"/>
      <c r="W75" s="11"/>
      <c r="X75" s="11"/>
      <c r="Y75" s="12"/>
      <c r="Z75" s="11"/>
      <c r="AA75" s="11"/>
      <c r="AB75" s="11"/>
      <c r="AC75" s="11"/>
      <c r="AD75" s="12"/>
      <c r="AE75" s="11"/>
      <c r="AF75" s="11"/>
      <c r="AG75" s="11"/>
      <c r="AH75" s="11"/>
      <c r="AI75" s="12"/>
      <c r="AJ75" s="11"/>
      <c r="AK75" s="11"/>
      <c r="AL75" s="11"/>
      <c r="AM75" s="11"/>
      <c r="AN75" s="12">
        <v>12</v>
      </c>
      <c r="AO75" s="11"/>
      <c r="AP75" s="11"/>
      <c r="AQ75" s="11"/>
      <c r="AR75" s="11">
        <v>12</v>
      </c>
      <c r="AS75" s="12"/>
      <c r="AT75" s="11"/>
      <c r="AU75" s="11"/>
      <c r="AV75" s="11"/>
      <c r="AW75" s="11"/>
      <c r="AX75" s="12"/>
      <c r="AY75" s="11"/>
      <c r="AZ75" s="11"/>
      <c r="BA75" s="11"/>
      <c r="BB75" s="11"/>
    </row>
    <row r="76" spans="1:54" ht="64.5" customHeight="1" x14ac:dyDescent="0.25">
      <c r="A76" s="53"/>
      <c r="B76" s="54" t="s">
        <v>98</v>
      </c>
      <c r="C76" s="25"/>
      <c r="D76" s="25"/>
      <c r="E76" s="25"/>
      <c r="F76" s="25">
        <f>F12+F31</f>
        <v>5832</v>
      </c>
      <c r="G76" s="25">
        <f t="shared" ref="G76:BB76" si="47">G12+G31</f>
        <v>3438</v>
      </c>
      <c r="H76" s="25"/>
      <c r="I76" s="25">
        <f t="shared" si="47"/>
        <v>5614</v>
      </c>
      <c r="J76" s="25">
        <f t="shared" si="47"/>
        <v>2176</v>
      </c>
      <c r="K76" s="25">
        <f t="shared" si="47"/>
        <v>1818</v>
      </c>
      <c r="L76" s="25"/>
      <c r="M76" s="25">
        <f t="shared" si="47"/>
        <v>82</v>
      </c>
      <c r="N76" s="25">
        <f t="shared" si="47"/>
        <v>136</v>
      </c>
      <c r="O76" s="25">
        <f t="shared" si="47"/>
        <v>612</v>
      </c>
      <c r="P76" s="25"/>
      <c r="Q76" s="25">
        <f t="shared" si="47"/>
        <v>612</v>
      </c>
      <c r="R76" s="25"/>
      <c r="S76" s="25"/>
      <c r="T76" s="25">
        <f t="shared" si="47"/>
        <v>864</v>
      </c>
      <c r="U76" s="25"/>
      <c r="V76" s="25">
        <f t="shared" si="47"/>
        <v>836</v>
      </c>
      <c r="W76" s="25">
        <f t="shared" si="47"/>
        <v>16</v>
      </c>
      <c r="X76" s="25">
        <f t="shared" si="47"/>
        <v>12</v>
      </c>
      <c r="Y76" s="25">
        <f t="shared" si="47"/>
        <v>612</v>
      </c>
      <c r="Z76" s="25"/>
      <c r="AA76" s="25">
        <f t="shared" si="47"/>
        <v>602</v>
      </c>
      <c r="AB76" s="25">
        <f t="shared" si="47"/>
        <v>4</v>
      </c>
      <c r="AC76" s="25">
        <f t="shared" si="47"/>
        <v>6</v>
      </c>
      <c r="AD76" s="25">
        <f t="shared" si="47"/>
        <v>864</v>
      </c>
      <c r="AE76" s="25"/>
      <c r="AF76" s="25">
        <f t="shared" si="47"/>
        <v>826</v>
      </c>
      <c r="AG76" s="25">
        <f t="shared" si="47"/>
        <v>22</v>
      </c>
      <c r="AH76" s="25">
        <f t="shared" si="47"/>
        <v>16</v>
      </c>
      <c r="AI76" s="25">
        <f t="shared" si="47"/>
        <v>612</v>
      </c>
      <c r="AJ76" s="25"/>
      <c r="AK76" s="25">
        <f t="shared" si="47"/>
        <v>580</v>
      </c>
      <c r="AL76" s="25">
        <f t="shared" si="47"/>
        <v>8</v>
      </c>
      <c r="AM76" s="25">
        <f t="shared" si="47"/>
        <v>24</v>
      </c>
      <c r="AN76" s="25">
        <f t="shared" si="47"/>
        <v>864</v>
      </c>
      <c r="AO76" s="25"/>
      <c r="AP76" s="25">
        <f t="shared" si="47"/>
        <v>822</v>
      </c>
      <c r="AQ76" s="25">
        <f t="shared" si="47"/>
        <v>6</v>
      </c>
      <c r="AR76" s="25">
        <f t="shared" si="47"/>
        <v>36</v>
      </c>
      <c r="AS76" s="25">
        <f t="shared" si="47"/>
        <v>612</v>
      </c>
      <c r="AT76" s="25"/>
      <c r="AU76" s="25">
        <f t="shared" si="47"/>
        <v>576</v>
      </c>
      <c r="AV76" s="25">
        <f t="shared" si="47"/>
        <v>18</v>
      </c>
      <c r="AW76" s="25">
        <f t="shared" si="47"/>
        <v>18</v>
      </c>
      <c r="AX76" s="25">
        <f t="shared" si="47"/>
        <v>792</v>
      </c>
      <c r="AY76" s="25"/>
      <c r="AZ76" s="25">
        <f t="shared" si="47"/>
        <v>760</v>
      </c>
      <c r="BA76" s="25">
        <f t="shared" si="47"/>
        <v>8</v>
      </c>
      <c r="BB76" s="25">
        <f t="shared" si="47"/>
        <v>24</v>
      </c>
    </row>
    <row r="77" spans="1:54" ht="63" x14ac:dyDescent="0.25">
      <c r="A77" s="55" t="s">
        <v>99</v>
      </c>
      <c r="B77" s="56" t="s">
        <v>100</v>
      </c>
      <c r="C77" s="85"/>
      <c r="D77" s="86"/>
      <c r="E77" s="87"/>
      <c r="F77" s="8">
        <f>Y77+AD77+AI77+AN77+AS77+AX77</f>
        <v>1620</v>
      </c>
      <c r="G77" s="12"/>
      <c r="H77" s="12"/>
      <c r="I77" s="12"/>
      <c r="J77" s="12"/>
      <c r="K77" s="12"/>
      <c r="L77" s="12"/>
      <c r="M77" s="12"/>
      <c r="N77" s="12"/>
      <c r="O77" s="103"/>
      <c r="P77" s="104"/>
      <c r="Q77" s="104"/>
      <c r="R77" s="104"/>
      <c r="S77" s="105"/>
      <c r="T77" s="103"/>
      <c r="U77" s="104"/>
      <c r="V77" s="104"/>
      <c r="W77" s="104"/>
      <c r="X77" s="105"/>
      <c r="Y77" s="103">
        <v>72</v>
      </c>
      <c r="Z77" s="104"/>
      <c r="AA77" s="104"/>
      <c r="AB77" s="104"/>
      <c r="AC77" s="105"/>
      <c r="AD77" s="103">
        <v>144</v>
      </c>
      <c r="AE77" s="104"/>
      <c r="AF77" s="104"/>
      <c r="AG77" s="104"/>
      <c r="AH77" s="105"/>
      <c r="AI77" s="103">
        <v>180</v>
      </c>
      <c r="AJ77" s="104"/>
      <c r="AK77" s="104"/>
      <c r="AL77" s="104"/>
      <c r="AM77" s="105"/>
      <c r="AN77" s="103">
        <v>576</v>
      </c>
      <c r="AO77" s="104"/>
      <c r="AP77" s="104"/>
      <c r="AQ77" s="104"/>
      <c r="AR77" s="105"/>
      <c r="AS77" s="103">
        <v>324</v>
      </c>
      <c r="AT77" s="104"/>
      <c r="AU77" s="104"/>
      <c r="AV77" s="104"/>
      <c r="AW77" s="105"/>
      <c r="AX77" s="103">
        <v>324</v>
      </c>
      <c r="AY77" s="104"/>
      <c r="AZ77" s="104"/>
      <c r="BA77" s="104"/>
      <c r="BB77" s="105"/>
    </row>
    <row r="78" spans="1:54" ht="15.75" x14ac:dyDescent="0.25">
      <c r="A78" s="57" t="s">
        <v>101</v>
      </c>
      <c r="B78" s="58" t="s">
        <v>81</v>
      </c>
      <c r="C78" s="88"/>
      <c r="D78" s="89"/>
      <c r="E78" s="90"/>
      <c r="F78" s="11">
        <f>Y78+AD78+AI78+AN78+AS78+AX78</f>
        <v>828</v>
      </c>
      <c r="G78" s="11"/>
      <c r="H78" s="11"/>
      <c r="I78" s="11"/>
      <c r="J78" s="11"/>
      <c r="K78" s="11"/>
      <c r="L78" s="11"/>
      <c r="M78" s="11"/>
      <c r="N78" s="11"/>
      <c r="O78" s="88"/>
      <c r="P78" s="89"/>
      <c r="Q78" s="89"/>
      <c r="R78" s="89"/>
      <c r="S78" s="90"/>
      <c r="T78" s="88"/>
      <c r="U78" s="89"/>
      <c r="V78" s="89"/>
      <c r="W78" s="89"/>
      <c r="X78" s="90"/>
      <c r="Y78" s="88">
        <f>AA49+AA55+AA61+AA67+AA73</f>
        <v>72</v>
      </c>
      <c r="Z78" s="89"/>
      <c r="AA78" s="89"/>
      <c r="AB78" s="89"/>
      <c r="AC78" s="90"/>
      <c r="AD78" s="88">
        <f t="shared" ref="AD78:AD79" si="48">AF49+AF55+AF61+AF67+AF73</f>
        <v>36</v>
      </c>
      <c r="AE78" s="89"/>
      <c r="AF78" s="89"/>
      <c r="AG78" s="89"/>
      <c r="AH78" s="90"/>
      <c r="AI78" s="88">
        <f t="shared" ref="AI78:AI79" si="49">AK49+AK55+AK61+AK67+AK73</f>
        <v>180</v>
      </c>
      <c r="AJ78" s="89"/>
      <c r="AK78" s="89"/>
      <c r="AL78" s="89"/>
      <c r="AM78" s="90"/>
      <c r="AN78" s="88">
        <f t="shared" ref="AN78:AN79" si="50">AP49+AP55+AP61+AP67+AP73</f>
        <v>216</v>
      </c>
      <c r="AO78" s="89"/>
      <c r="AP78" s="89"/>
      <c r="AQ78" s="89"/>
      <c r="AR78" s="90"/>
      <c r="AS78" s="88">
        <f t="shared" ref="AS78:AS79" si="51">AU49+AU55+AU61+AU67+AU73</f>
        <v>180</v>
      </c>
      <c r="AT78" s="89"/>
      <c r="AU78" s="89"/>
      <c r="AV78" s="89"/>
      <c r="AW78" s="90"/>
      <c r="AX78" s="88">
        <f t="shared" ref="AX78:AX79" si="52">AZ49+AZ55+AZ61+AZ67+AZ73</f>
        <v>144</v>
      </c>
      <c r="AY78" s="89"/>
      <c r="AZ78" s="89"/>
      <c r="BA78" s="89"/>
      <c r="BB78" s="90"/>
    </row>
    <row r="79" spans="1:54" ht="48.75" customHeight="1" x14ac:dyDescent="0.25">
      <c r="A79" s="59" t="s">
        <v>102</v>
      </c>
      <c r="B79" s="60" t="s">
        <v>83</v>
      </c>
      <c r="C79" s="88"/>
      <c r="D79" s="89"/>
      <c r="E79" s="90"/>
      <c r="F79" s="11">
        <f>Y79+AD79+AI79+AN79+AS79+AX79</f>
        <v>792</v>
      </c>
      <c r="G79" s="11"/>
      <c r="H79" s="11"/>
      <c r="I79" s="11"/>
      <c r="J79" s="11"/>
      <c r="K79" s="11"/>
      <c r="L79" s="11"/>
      <c r="M79" s="11"/>
      <c r="N79" s="11"/>
      <c r="O79" s="88"/>
      <c r="P79" s="89"/>
      <c r="Q79" s="89"/>
      <c r="R79" s="89"/>
      <c r="S79" s="90"/>
      <c r="T79" s="88"/>
      <c r="U79" s="89"/>
      <c r="V79" s="89"/>
      <c r="W79" s="89"/>
      <c r="X79" s="90"/>
      <c r="Y79" s="88"/>
      <c r="Z79" s="89"/>
      <c r="AA79" s="89"/>
      <c r="AB79" s="89"/>
      <c r="AC79" s="90"/>
      <c r="AD79" s="88">
        <f t="shared" si="48"/>
        <v>72</v>
      </c>
      <c r="AE79" s="89"/>
      <c r="AF79" s="89"/>
      <c r="AG79" s="89"/>
      <c r="AH79" s="90"/>
      <c r="AI79" s="88">
        <f t="shared" si="49"/>
        <v>36</v>
      </c>
      <c r="AJ79" s="89"/>
      <c r="AK79" s="89"/>
      <c r="AL79" s="89"/>
      <c r="AM79" s="90"/>
      <c r="AN79" s="88">
        <f t="shared" si="50"/>
        <v>360</v>
      </c>
      <c r="AO79" s="89"/>
      <c r="AP79" s="89"/>
      <c r="AQ79" s="89"/>
      <c r="AR79" s="90"/>
      <c r="AS79" s="88">
        <f t="shared" si="51"/>
        <v>144</v>
      </c>
      <c r="AT79" s="89"/>
      <c r="AU79" s="89"/>
      <c r="AV79" s="89"/>
      <c r="AW79" s="90"/>
      <c r="AX79" s="88">
        <f t="shared" si="52"/>
        <v>180</v>
      </c>
      <c r="AY79" s="89"/>
      <c r="AZ79" s="89"/>
      <c r="BA79" s="89"/>
      <c r="BB79" s="90"/>
    </row>
    <row r="80" spans="1:54" ht="60.75" customHeight="1" x14ac:dyDescent="0.25">
      <c r="A80" s="55" t="s">
        <v>103</v>
      </c>
      <c r="B80" s="56" t="s">
        <v>104</v>
      </c>
      <c r="C80" s="85"/>
      <c r="D80" s="86"/>
      <c r="E80" s="87"/>
      <c r="F80" s="8">
        <v>72</v>
      </c>
      <c r="G80" s="12"/>
      <c r="H80" s="12"/>
      <c r="I80" s="12"/>
      <c r="J80" s="12"/>
      <c r="K80" s="12"/>
      <c r="L80" s="12"/>
      <c r="M80" s="12"/>
      <c r="N80" s="12"/>
      <c r="O80" s="85"/>
      <c r="P80" s="86"/>
      <c r="Q80" s="86"/>
      <c r="R80" s="86"/>
      <c r="S80" s="87"/>
      <c r="T80" s="85"/>
      <c r="U80" s="86"/>
      <c r="V80" s="86"/>
      <c r="W80" s="86"/>
      <c r="X80" s="87"/>
      <c r="Y80" s="85"/>
      <c r="Z80" s="86"/>
      <c r="AA80" s="86"/>
      <c r="AB80" s="86"/>
      <c r="AC80" s="87"/>
      <c r="AD80" s="85"/>
      <c r="AE80" s="86"/>
      <c r="AF80" s="86"/>
      <c r="AG80" s="86"/>
      <c r="AH80" s="87"/>
      <c r="AI80" s="85"/>
      <c r="AJ80" s="86"/>
      <c r="AK80" s="86"/>
      <c r="AL80" s="86"/>
      <c r="AM80" s="87"/>
      <c r="AN80" s="85"/>
      <c r="AO80" s="86"/>
      <c r="AP80" s="86"/>
      <c r="AQ80" s="86"/>
      <c r="AR80" s="87"/>
      <c r="AS80" s="85"/>
      <c r="AT80" s="86"/>
      <c r="AU80" s="86"/>
      <c r="AV80" s="86"/>
      <c r="AW80" s="87"/>
      <c r="AX80" s="103">
        <v>72</v>
      </c>
      <c r="AY80" s="104"/>
      <c r="AZ80" s="104"/>
      <c r="BA80" s="104"/>
      <c r="BB80" s="105"/>
    </row>
    <row r="81" spans="1:54" ht="47.25" x14ac:dyDescent="0.25">
      <c r="A81" s="53"/>
      <c r="B81" s="56" t="s">
        <v>105</v>
      </c>
      <c r="C81" s="85"/>
      <c r="D81" s="86"/>
      <c r="E81" s="87"/>
      <c r="F81" s="8">
        <f>F76+F80</f>
        <v>5904</v>
      </c>
      <c r="G81" s="12"/>
      <c r="H81" s="12"/>
      <c r="I81" s="12"/>
      <c r="J81" s="12"/>
      <c r="K81" s="12"/>
      <c r="L81" s="12"/>
      <c r="M81" s="12"/>
      <c r="N81" s="12"/>
      <c r="O81" s="103">
        <f>O76</f>
        <v>612</v>
      </c>
      <c r="P81" s="104"/>
      <c r="Q81" s="104"/>
      <c r="R81" s="104"/>
      <c r="S81" s="105"/>
      <c r="T81" s="103">
        <f>T76</f>
        <v>864</v>
      </c>
      <c r="U81" s="104"/>
      <c r="V81" s="104"/>
      <c r="W81" s="104"/>
      <c r="X81" s="105"/>
      <c r="Y81" s="103">
        <f>Y76</f>
        <v>612</v>
      </c>
      <c r="Z81" s="104"/>
      <c r="AA81" s="104"/>
      <c r="AB81" s="104"/>
      <c r="AC81" s="105"/>
      <c r="AD81" s="103">
        <f>AD76</f>
        <v>864</v>
      </c>
      <c r="AE81" s="104"/>
      <c r="AF81" s="104"/>
      <c r="AG81" s="104"/>
      <c r="AH81" s="105"/>
      <c r="AI81" s="103">
        <f>AI76</f>
        <v>612</v>
      </c>
      <c r="AJ81" s="104"/>
      <c r="AK81" s="104"/>
      <c r="AL81" s="104"/>
      <c r="AM81" s="105"/>
      <c r="AN81" s="103">
        <f>AN76</f>
        <v>864</v>
      </c>
      <c r="AO81" s="104"/>
      <c r="AP81" s="104"/>
      <c r="AQ81" s="104"/>
      <c r="AR81" s="105"/>
      <c r="AS81" s="103">
        <f>AS76</f>
        <v>612</v>
      </c>
      <c r="AT81" s="104"/>
      <c r="AU81" s="104"/>
      <c r="AV81" s="104"/>
      <c r="AW81" s="105"/>
      <c r="AX81" s="103">
        <f>AX76+AX80</f>
        <v>864</v>
      </c>
      <c r="AY81" s="104"/>
      <c r="AZ81" s="104"/>
      <c r="BA81" s="104"/>
      <c r="BB81" s="105"/>
    </row>
    <row r="82" spans="1:54" ht="15.75" x14ac:dyDescent="0.25">
      <c r="A82" s="59" t="s">
        <v>23</v>
      </c>
      <c r="B82" s="106" t="s">
        <v>173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8"/>
      <c r="O82" s="88"/>
      <c r="P82" s="89"/>
      <c r="Q82" s="89"/>
      <c r="R82" s="89"/>
      <c r="S82" s="90"/>
      <c r="T82" s="88">
        <v>2</v>
      </c>
      <c r="U82" s="89"/>
      <c r="V82" s="89"/>
      <c r="W82" s="89"/>
      <c r="X82" s="90"/>
      <c r="Y82" s="88">
        <v>1</v>
      </c>
      <c r="Z82" s="89"/>
      <c r="AA82" s="89"/>
      <c r="AB82" s="89"/>
      <c r="AC82" s="90"/>
      <c r="AD82" s="88">
        <v>3</v>
      </c>
      <c r="AE82" s="89"/>
      <c r="AF82" s="89"/>
      <c r="AG82" s="89"/>
      <c r="AH82" s="90"/>
      <c r="AI82" s="88">
        <v>2</v>
      </c>
      <c r="AJ82" s="89"/>
      <c r="AK82" s="89"/>
      <c r="AL82" s="89"/>
      <c r="AM82" s="90"/>
      <c r="AN82" s="88">
        <v>1</v>
      </c>
      <c r="AO82" s="89"/>
      <c r="AP82" s="89"/>
      <c r="AQ82" s="89"/>
      <c r="AR82" s="90"/>
      <c r="AS82" s="88">
        <v>1</v>
      </c>
      <c r="AT82" s="89"/>
      <c r="AU82" s="89"/>
      <c r="AV82" s="89"/>
      <c r="AW82" s="90"/>
      <c r="AX82" s="88">
        <v>2</v>
      </c>
      <c r="AY82" s="89"/>
      <c r="AZ82" s="89"/>
      <c r="BA82" s="89"/>
      <c r="BB82" s="90"/>
    </row>
    <row r="83" spans="1:54" ht="15.75" x14ac:dyDescent="0.25">
      <c r="A83" s="59" t="s">
        <v>106</v>
      </c>
      <c r="B83" s="106" t="s">
        <v>110</v>
      </c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8"/>
      <c r="O83" s="88"/>
      <c r="P83" s="89"/>
      <c r="Q83" s="89"/>
      <c r="R83" s="89"/>
      <c r="S83" s="90"/>
      <c r="T83" s="88"/>
      <c r="U83" s="89"/>
      <c r="V83" s="89"/>
      <c r="W83" s="89"/>
      <c r="X83" s="90"/>
      <c r="Y83" s="88"/>
      <c r="Z83" s="89"/>
      <c r="AA83" s="89"/>
      <c r="AB83" s="89"/>
      <c r="AC83" s="90"/>
      <c r="AD83" s="88"/>
      <c r="AE83" s="89"/>
      <c r="AF83" s="89"/>
      <c r="AG83" s="89"/>
      <c r="AH83" s="90"/>
      <c r="AI83" s="88">
        <v>1</v>
      </c>
      <c r="AJ83" s="89"/>
      <c r="AK83" s="89"/>
      <c r="AL83" s="89"/>
      <c r="AM83" s="90"/>
      <c r="AN83" s="88">
        <v>1</v>
      </c>
      <c r="AO83" s="89"/>
      <c r="AP83" s="89"/>
      <c r="AQ83" s="89"/>
      <c r="AR83" s="90"/>
      <c r="AS83" s="88">
        <v>1</v>
      </c>
      <c r="AT83" s="89"/>
      <c r="AU83" s="89"/>
      <c r="AV83" s="89"/>
      <c r="AW83" s="90"/>
      <c r="AX83" s="88">
        <v>1</v>
      </c>
      <c r="AY83" s="89"/>
      <c r="AZ83" s="89"/>
      <c r="BA83" s="89"/>
      <c r="BB83" s="90"/>
    </row>
    <row r="84" spans="1:54" ht="15.75" x14ac:dyDescent="0.25">
      <c r="A84" s="59" t="s">
        <v>107</v>
      </c>
      <c r="B84" s="106" t="s">
        <v>174</v>
      </c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8"/>
      <c r="O84" s="88">
        <v>3</v>
      </c>
      <c r="P84" s="89"/>
      <c r="Q84" s="89"/>
      <c r="R84" s="89"/>
      <c r="S84" s="90"/>
      <c r="T84" s="88">
        <v>6</v>
      </c>
      <c r="U84" s="89"/>
      <c r="V84" s="89"/>
      <c r="W84" s="89"/>
      <c r="X84" s="90"/>
      <c r="Y84" s="88"/>
      <c r="Z84" s="89"/>
      <c r="AA84" s="89"/>
      <c r="AB84" s="89"/>
      <c r="AC84" s="90"/>
      <c r="AD84" s="88">
        <v>7</v>
      </c>
      <c r="AE84" s="89"/>
      <c r="AF84" s="89"/>
      <c r="AG84" s="89"/>
      <c r="AH84" s="90"/>
      <c r="AI84" s="88">
        <v>4</v>
      </c>
      <c r="AJ84" s="89"/>
      <c r="AK84" s="89"/>
      <c r="AL84" s="89"/>
      <c r="AM84" s="90"/>
      <c r="AN84" s="88">
        <v>5</v>
      </c>
      <c r="AO84" s="89"/>
      <c r="AP84" s="89"/>
      <c r="AQ84" s="89"/>
      <c r="AR84" s="90"/>
      <c r="AS84" s="88">
        <v>3</v>
      </c>
      <c r="AT84" s="89"/>
      <c r="AU84" s="89"/>
      <c r="AV84" s="89"/>
      <c r="AW84" s="90"/>
      <c r="AX84" s="88">
        <v>5</v>
      </c>
      <c r="AY84" s="89"/>
      <c r="AZ84" s="89"/>
      <c r="BA84" s="89"/>
      <c r="BB84" s="90"/>
    </row>
    <row r="85" spans="1:54" ht="15.75" x14ac:dyDescent="0.25">
      <c r="A85" s="59" t="s">
        <v>108</v>
      </c>
      <c r="B85" s="106" t="s">
        <v>175</v>
      </c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8"/>
      <c r="O85" s="88"/>
      <c r="P85" s="89"/>
      <c r="Q85" s="89"/>
      <c r="R85" s="89"/>
      <c r="S85" s="90"/>
      <c r="T85" s="88"/>
      <c r="U85" s="89"/>
      <c r="V85" s="89"/>
      <c r="W85" s="89"/>
      <c r="X85" s="90"/>
      <c r="Y85" s="88"/>
      <c r="Z85" s="89"/>
      <c r="AA85" s="89"/>
      <c r="AB85" s="89"/>
      <c r="AC85" s="90"/>
      <c r="AD85" s="88"/>
      <c r="AE85" s="89"/>
      <c r="AF85" s="89"/>
      <c r="AG85" s="89"/>
      <c r="AH85" s="90"/>
      <c r="AI85" s="88"/>
      <c r="AJ85" s="89"/>
      <c r="AK85" s="89"/>
      <c r="AL85" s="89"/>
      <c r="AM85" s="90"/>
      <c r="AN85" s="88"/>
      <c r="AO85" s="89"/>
      <c r="AP85" s="89"/>
      <c r="AQ85" s="89"/>
      <c r="AR85" s="90"/>
      <c r="AS85" s="88"/>
      <c r="AT85" s="89"/>
      <c r="AU85" s="89"/>
      <c r="AV85" s="89"/>
      <c r="AW85" s="90"/>
      <c r="AX85" s="88"/>
      <c r="AY85" s="89"/>
      <c r="AZ85" s="89"/>
      <c r="BA85" s="89"/>
      <c r="BB85" s="90"/>
    </row>
    <row r="86" spans="1:54" ht="15.75" x14ac:dyDescent="0.25">
      <c r="A86" s="59" t="s">
        <v>109</v>
      </c>
      <c r="B86" s="106" t="s">
        <v>111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8"/>
      <c r="O86" s="88"/>
      <c r="P86" s="89"/>
      <c r="Q86" s="89"/>
      <c r="R86" s="89"/>
      <c r="S86" s="90"/>
      <c r="T86" s="88"/>
      <c r="U86" s="89"/>
      <c r="V86" s="89"/>
      <c r="W86" s="89"/>
      <c r="X86" s="90"/>
      <c r="Y86" s="88"/>
      <c r="Z86" s="89"/>
      <c r="AA86" s="89"/>
      <c r="AB86" s="89"/>
      <c r="AC86" s="90"/>
      <c r="AD86" s="88"/>
      <c r="AE86" s="89"/>
      <c r="AF86" s="89"/>
      <c r="AG86" s="89"/>
      <c r="AH86" s="90"/>
      <c r="AI86" s="88"/>
      <c r="AJ86" s="89"/>
      <c r="AK86" s="89"/>
      <c r="AL86" s="89"/>
      <c r="AM86" s="90"/>
      <c r="AN86" s="88"/>
      <c r="AO86" s="89"/>
      <c r="AP86" s="89"/>
      <c r="AQ86" s="89"/>
      <c r="AR86" s="90"/>
      <c r="AS86" s="88"/>
      <c r="AT86" s="89"/>
      <c r="AU86" s="89"/>
      <c r="AV86" s="89"/>
      <c r="AW86" s="90"/>
      <c r="AX86" s="88"/>
      <c r="AY86" s="89"/>
      <c r="AZ86" s="89"/>
      <c r="BA86" s="89"/>
      <c r="BB86" s="90"/>
    </row>
    <row r="88" spans="1:54" x14ac:dyDescent="0.25">
      <c r="C88" s="74"/>
      <c r="D88" s="74"/>
      <c r="E88" s="74"/>
      <c r="F88" s="74"/>
      <c r="G88" s="74"/>
    </row>
  </sheetData>
  <mergeCells count="171">
    <mergeCell ref="AX79:BB79"/>
    <mergeCell ref="T80:X80"/>
    <mergeCell ref="T81:X81"/>
    <mergeCell ref="Y80:AC80"/>
    <mergeCell ref="Y81:AC81"/>
    <mergeCell ref="AD80:AH80"/>
    <mergeCell ref="AD81:AH81"/>
    <mergeCell ref="AI80:AM80"/>
    <mergeCell ref="AI81:AM81"/>
    <mergeCell ref="AN80:AR80"/>
    <mergeCell ref="AN81:AR81"/>
    <mergeCell ref="AS80:AW80"/>
    <mergeCell ref="AS81:AW81"/>
    <mergeCell ref="AX80:BB80"/>
    <mergeCell ref="AX81:BB81"/>
    <mergeCell ref="AS82:AW82"/>
    <mergeCell ref="AX83:BB83"/>
    <mergeCell ref="AX84:BB84"/>
    <mergeCell ref="AX85:BB85"/>
    <mergeCell ref="AX86:BB86"/>
    <mergeCell ref="AN83:AR83"/>
    <mergeCell ref="AN84:AR84"/>
    <mergeCell ref="AN85:AR85"/>
    <mergeCell ref="AN86:AR86"/>
    <mergeCell ref="AS83:AW83"/>
    <mergeCell ref="AS84:AW84"/>
    <mergeCell ref="AS85:AW85"/>
    <mergeCell ref="AS86:AW86"/>
    <mergeCell ref="AX82:BB82"/>
    <mergeCell ref="AN82:AR82"/>
    <mergeCell ref="AD82:AH82"/>
    <mergeCell ref="AI82:AM82"/>
    <mergeCell ref="T86:X86"/>
    <mergeCell ref="Y85:AC85"/>
    <mergeCell ref="Y86:AC86"/>
    <mergeCell ref="AD83:AH83"/>
    <mergeCell ref="AD84:AH84"/>
    <mergeCell ref="AD85:AH85"/>
    <mergeCell ref="AD86:AH86"/>
    <mergeCell ref="AI83:AM83"/>
    <mergeCell ref="AI84:AM84"/>
    <mergeCell ref="AI85:AM85"/>
    <mergeCell ref="AI86:AM86"/>
    <mergeCell ref="T83:X83"/>
    <mergeCell ref="T84:X84"/>
    <mergeCell ref="T85:X85"/>
    <mergeCell ref="Y83:AC83"/>
    <mergeCell ref="Y84:AC84"/>
    <mergeCell ref="T82:X82"/>
    <mergeCell ref="Y82:AC82"/>
    <mergeCell ref="B82:N82"/>
    <mergeCell ref="B83:N83"/>
    <mergeCell ref="B84:N84"/>
    <mergeCell ref="B85:N85"/>
    <mergeCell ref="B86:N86"/>
    <mergeCell ref="O81:S81"/>
    <mergeCell ref="O82:S82"/>
    <mergeCell ref="O83:S83"/>
    <mergeCell ref="O84:S84"/>
    <mergeCell ref="O85:S85"/>
    <mergeCell ref="O86:S86"/>
    <mergeCell ref="AI77:AM77"/>
    <mergeCell ref="AN77:AR77"/>
    <mergeCell ref="AS77:AW77"/>
    <mergeCell ref="AX77:BB77"/>
    <mergeCell ref="O78:S78"/>
    <mergeCell ref="C81:E81"/>
    <mergeCell ref="O77:S77"/>
    <mergeCell ref="T77:X77"/>
    <mergeCell ref="Y77:AC77"/>
    <mergeCell ref="O79:S79"/>
    <mergeCell ref="O80:S80"/>
    <mergeCell ref="T78:X78"/>
    <mergeCell ref="Y78:AC78"/>
    <mergeCell ref="AD78:AH78"/>
    <mergeCell ref="AI78:AM78"/>
    <mergeCell ref="AN78:AR78"/>
    <mergeCell ref="AS78:AW78"/>
    <mergeCell ref="AX78:BB78"/>
    <mergeCell ref="T79:X79"/>
    <mergeCell ref="Y79:AC79"/>
    <mergeCell ref="AD79:AH79"/>
    <mergeCell ref="AI79:AM79"/>
    <mergeCell ref="AN79:AR79"/>
    <mergeCell ref="AS79:AW79"/>
    <mergeCell ref="A27:B27"/>
    <mergeCell ref="C77:E77"/>
    <mergeCell ref="C78:E78"/>
    <mergeCell ref="C79:E79"/>
    <mergeCell ref="C80:E80"/>
    <mergeCell ref="AV9:AW9"/>
    <mergeCell ref="AX9:AX10"/>
    <mergeCell ref="AZ9:AZ10"/>
    <mergeCell ref="AY9:AY10"/>
    <mergeCell ref="M6:M10"/>
    <mergeCell ref="N6:N10"/>
    <mergeCell ref="A4:A10"/>
    <mergeCell ref="B4:B10"/>
    <mergeCell ref="J6:L6"/>
    <mergeCell ref="I6:I10"/>
    <mergeCell ref="J7:J10"/>
    <mergeCell ref="K7:K10"/>
    <mergeCell ref="L7:L10"/>
    <mergeCell ref="F4:N4"/>
    <mergeCell ref="M5:N5"/>
    <mergeCell ref="C4:E4"/>
    <mergeCell ref="C5:C10"/>
    <mergeCell ref="D5:D10"/>
    <mergeCell ref="AD77:AH77"/>
    <mergeCell ref="BA9:BB9"/>
    <mergeCell ref="O4:BB4"/>
    <mergeCell ref="AQ9:AR9"/>
    <mergeCell ref="AS5:BB5"/>
    <mergeCell ref="AS6:BB6"/>
    <mergeCell ref="AS7:AW7"/>
    <mergeCell ref="AX7:BB7"/>
    <mergeCell ref="AS8:AW8"/>
    <mergeCell ref="AX8:BB8"/>
    <mergeCell ref="AS9:AS10"/>
    <mergeCell ref="AT9:AT10"/>
    <mergeCell ref="AU9:AU10"/>
    <mergeCell ref="AJ9:AJ10"/>
    <mergeCell ref="AK9:AK10"/>
    <mergeCell ref="AN9:AN10"/>
    <mergeCell ref="AO9:AO10"/>
    <mergeCell ref="AP9:AP10"/>
    <mergeCell ref="AL9:AM9"/>
    <mergeCell ref="AD9:AD10"/>
    <mergeCell ref="AE9:AE10"/>
    <mergeCell ref="AF9:AF10"/>
    <mergeCell ref="AI5:AR5"/>
    <mergeCell ref="AI6:AR6"/>
    <mergeCell ref="AI7:AM7"/>
    <mergeCell ref="O6:X6"/>
    <mergeCell ref="O7:S7"/>
    <mergeCell ref="T7:X7"/>
    <mergeCell ref="O8:S8"/>
    <mergeCell ref="T8:X8"/>
    <mergeCell ref="AN7:AR7"/>
    <mergeCell ref="AI8:AM8"/>
    <mergeCell ref="AN8:AR8"/>
    <mergeCell ref="AI9:AI10"/>
    <mergeCell ref="Y9:Y10"/>
    <mergeCell ref="Z9:Z10"/>
    <mergeCell ref="AA9:AA10"/>
    <mergeCell ref="V9:V10"/>
    <mergeCell ref="W9:X9"/>
    <mergeCell ref="E5:E10"/>
    <mergeCell ref="F5:F10"/>
    <mergeCell ref="G5:G10"/>
    <mergeCell ref="H5:H10"/>
    <mergeCell ref="I5:L5"/>
    <mergeCell ref="A28:B28"/>
    <mergeCell ref="C88:G88"/>
    <mergeCell ref="A1:BA1"/>
    <mergeCell ref="A2:BA2"/>
    <mergeCell ref="Y5:AH5"/>
    <mergeCell ref="Y6:AH6"/>
    <mergeCell ref="Y7:AC7"/>
    <mergeCell ref="AD7:AH7"/>
    <mergeCell ref="Y8:AC8"/>
    <mergeCell ref="AD8:AH8"/>
    <mergeCell ref="AB9:AC9"/>
    <mergeCell ref="AG9:AH9"/>
    <mergeCell ref="O9:O10"/>
    <mergeCell ref="P9:P10"/>
    <mergeCell ref="Q9:Q10"/>
    <mergeCell ref="R9:S9"/>
    <mergeCell ref="T9:T10"/>
    <mergeCell ref="U9:U10"/>
    <mergeCell ref="O5:X5"/>
  </mergeCells>
  <pageMargins left="0.19685039370078741" right="0.1968503937007874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2025-04-08T12:47:17Z</dcterms:modified>
</cp:coreProperties>
</file>